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Alena\stará ves\rozpočty2021-rozdělené\"/>
    </mc:Choice>
  </mc:AlternateContent>
  <bookViews>
    <workbookView xWindow="0" yWindow="0" windowWidth="0" windowHeight="0"/>
  </bookViews>
  <sheets>
    <sheet name="Rekapitulace stavby" sheetId="1" r:id="rId1"/>
    <sheet name="02-20-03 - Proerozní mez PM1" sheetId="2" r:id="rId2"/>
    <sheet name="02-20-04 - Lokální biokor..." sheetId="3" r:id="rId3"/>
    <sheet name="02-20-05 - Lokální biokor..." sheetId="4" r:id="rId4"/>
    <sheet name="02-20-06 - Zalesnění L1" sheetId="5" r:id="rId5"/>
    <sheet name="02-20-00 - Vedlejší a ost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'02-20-03 - Proerozní mez PM1'!$C$84:$K$272</definedName>
    <definedName name="_xlnm.Print_Area" localSheetId="1">'02-20-03 - Proerozní mez PM1'!$C$4:$J$39,'02-20-03 - Proerozní mez PM1'!$C$45:$J$66,'02-20-03 - Proerozní mez PM1'!$C$72:$J$272</definedName>
    <definedName name="_xlnm.Print_Titles" localSheetId="1">'02-20-03 - Proerozní mez PM1'!$84:$84</definedName>
    <definedName name="_xlnm._FilterDatabase" localSheetId="2" hidden="1">'02-20-04 - Lokální biokor...'!$C$83:$K$285</definedName>
    <definedName name="_xlnm.Print_Area" localSheetId="2">'02-20-04 - Lokální biokor...'!$C$4:$J$39,'02-20-04 - Lokální biokor...'!$C$45:$J$65,'02-20-04 - Lokální biokor...'!$C$71:$J$285</definedName>
    <definedName name="_xlnm.Print_Titles" localSheetId="2">'02-20-04 - Lokální biokor...'!$83:$83</definedName>
    <definedName name="_xlnm._FilterDatabase" localSheetId="3" hidden="1">'02-20-05 - Lokální biokor...'!$C$83:$K$266</definedName>
    <definedName name="_xlnm.Print_Area" localSheetId="3">'02-20-05 - Lokální biokor...'!$C$4:$J$39,'02-20-05 - Lokální biokor...'!$C$45:$J$65,'02-20-05 - Lokální biokor...'!$C$71:$J$266</definedName>
    <definedName name="_xlnm.Print_Titles" localSheetId="3">'02-20-05 - Lokální biokor...'!$83:$83</definedName>
    <definedName name="_xlnm._FilterDatabase" localSheetId="4" hidden="1">'02-20-06 - Zalesnění L1'!$C$83:$K$237</definedName>
    <definedName name="_xlnm.Print_Area" localSheetId="4">'02-20-06 - Zalesnění L1'!$C$4:$J$39,'02-20-06 - Zalesnění L1'!$C$45:$J$65,'02-20-06 - Zalesnění L1'!$C$71:$J$237</definedName>
    <definedName name="_xlnm.Print_Titles" localSheetId="4">'02-20-06 - Zalesnění L1'!$83:$83</definedName>
    <definedName name="_xlnm._FilterDatabase" localSheetId="5" hidden="1">'02-20-00 - Vedlejší a ost...'!$C$78:$K$92</definedName>
    <definedName name="_xlnm.Print_Area" localSheetId="5">'02-20-00 - Vedlejší a ost...'!$C$4:$J$39,'02-20-00 - Vedlejší a ost...'!$C$45:$J$60,'02-20-00 - Vedlejší a ost...'!$C$66:$J$92</definedName>
    <definedName name="_xlnm.Print_Titles" localSheetId="5">'02-20-00 - Vedlejší a ost...'!$78:$78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76"/>
  <c r="J17"/>
  <c r="J15"/>
  <c r="E15"/>
  <c r="F54"/>
  <c r="J14"/>
  <c r="J12"/>
  <c r="J73"/>
  <c r="E7"/>
  <c r="E69"/>
  <c i="5" r="R221"/>
  <c r="J37"/>
  <c r="J36"/>
  <c i="1" r="AY58"/>
  <c i="5" r="J35"/>
  <c i="1" r="AX58"/>
  <c i="5"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T218"/>
  <c r="R219"/>
  <c r="R218"/>
  <c r="P219"/>
  <c r="P218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T129"/>
  <c r="R130"/>
  <c r="R129"/>
  <c r="P130"/>
  <c r="P129"/>
  <c r="BI125"/>
  <c r="BH125"/>
  <c r="BG125"/>
  <c r="BF125"/>
  <c r="T125"/>
  <c r="R125"/>
  <c r="P125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7"/>
  <c r="BH87"/>
  <c r="BG87"/>
  <c r="BF87"/>
  <c r="T87"/>
  <c r="T86"/>
  <c r="R87"/>
  <c r="R86"/>
  <c r="R85"/>
  <c r="R84"/>
  <c r="P87"/>
  <c r="P86"/>
  <c r="F78"/>
  <c r="E76"/>
  <c r="F52"/>
  <c r="E50"/>
  <c r="J24"/>
  <c r="E24"/>
  <c r="J81"/>
  <c r="J23"/>
  <c r="J21"/>
  <c r="E21"/>
  <c r="J54"/>
  <c r="J20"/>
  <c r="J18"/>
  <c r="E18"/>
  <c r="F55"/>
  <c r="J17"/>
  <c r="J15"/>
  <c r="E15"/>
  <c r="F54"/>
  <c r="J14"/>
  <c r="J12"/>
  <c r="J78"/>
  <c r="E7"/>
  <c r="E48"/>
  <c i="4" r="J37"/>
  <c r="J36"/>
  <c i="1" r="AY57"/>
  <c i="4" r="J35"/>
  <c i="1" r="AX57"/>
  <c i="4" r="BI266"/>
  <c r="BH266"/>
  <c r="BG266"/>
  <c r="BF266"/>
  <c r="T266"/>
  <c r="R266"/>
  <c r="P266"/>
  <c r="BI262"/>
  <c r="BH262"/>
  <c r="BG262"/>
  <c r="BF262"/>
  <c r="T262"/>
  <c r="R262"/>
  <c r="P262"/>
  <c r="BI255"/>
  <c r="BH255"/>
  <c r="BG255"/>
  <c r="BF255"/>
  <c r="T255"/>
  <c r="R255"/>
  <c r="P255"/>
  <c r="BI252"/>
  <c r="BH252"/>
  <c r="BG252"/>
  <c r="BF252"/>
  <c r="T252"/>
  <c r="R252"/>
  <c r="P252"/>
  <c r="BI245"/>
  <c r="BH245"/>
  <c r="BG245"/>
  <c r="BF245"/>
  <c r="T245"/>
  <c r="R245"/>
  <c r="P245"/>
  <c r="BI242"/>
  <c r="BH242"/>
  <c r="BG242"/>
  <c r="BF242"/>
  <c r="T242"/>
  <c r="T241"/>
  <c r="R242"/>
  <c r="R241"/>
  <c r="P242"/>
  <c r="P241"/>
  <c r="BI239"/>
  <c r="BH239"/>
  <c r="BG239"/>
  <c r="BF239"/>
  <c r="T239"/>
  <c r="R239"/>
  <c r="P239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8"/>
  <c r="BH208"/>
  <c r="BG208"/>
  <c r="BF208"/>
  <c r="T208"/>
  <c r="R208"/>
  <c r="P208"/>
  <c r="BI203"/>
  <c r="BH203"/>
  <c r="BG203"/>
  <c r="BF203"/>
  <c r="T203"/>
  <c r="R203"/>
  <c r="P203"/>
  <c r="BI200"/>
  <c r="BH200"/>
  <c r="BG200"/>
  <c r="BF200"/>
  <c r="T200"/>
  <c r="R200"/>
  <c r="P200"/>
  <c r="BI194"/>
  <c r="BH194"/>
  <c r="BG194"/>
  <c r="BF194"/>
  <c r="T194"/>
  <c r="R194"/>
  <c r="P194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5"/>
  <c r="BH135"/>
  <c r="BG135"/>
  <c r="BF135"/>
  <c r="T135"/>
  <c r="T134"/>
  <c r="R135"/>
  <c r="R134"/>
  <c r="P135"/>
  <c r="P134"/>
  <c r="BI130"/>
  <c r="BH130"/>
  <c r="BG130"/>
  <c r="BF130"/>
  <c r="T130"/>
  <c r="R130"/>
  <c r="P130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1"/>
  <c r="BH91"/>
  <c r="BG91"/>
  <c r="BF91"/>
  <c r="T91"/>
  <c r="R91"/>
  <c r="P91"/>
  <c r="BI87"/>
  <c r="BH87"/>
  <c r="BG87"/>
  <c r="BF87"/>
  <c r="T87"/>
  <c r="T86"/>
  <c r="R87"/>
  <c r="R86"/>
  <c r="P87"/>
  <c r="P86"/>
  <c r="F78"/>
  <c r="E76"/>
  <c r="F52"/>
  <c r="E50"/>
  <c r="J24"/>
  <c r="E24"/>
  <c r="J55"/>
  <c r="J23"/>
  <c r="J21"/>
  <c r="E21"/>
  <c r="J54"/>
  <c r="J20"/>
  <c r="J18"/>
  <c r="E18"/>
  <c r="F55"/>
  <c r="J17"/>
  <c r="J15"/>
  <c r="E15"/>
  <c r="F80"/>
  <c r="J14"/>
  <c r="J12"/>
  <c r="J52"/>
  <c r="E7"/>
  <c r="E48"/>
  <c i="3" r="J37"/>
  <c r="J36"/>
  <c i="1" r="AY56"/>
  <c i="3" r="J35"/>
  <c i="1" r="AX56"/>
  <c i="3" r="BI285"/>
  <c r="BH285"/>
  <c r="BG285"/>
  <c r="BF285"/>
  <c r="T285"/>
  <c r="R285"/>
  <c r="P285"/>
  <c r="BI281"/>
  <c r="BH281"/>
  <c r="BG281"/>
  <c r="BF281"/>
  <c r="T281"/>
  <c r="R281"/>
  <c r="P281"/>
  <c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T263"/>
  <c r="R264"/>
  <c r="R263"/>
  <c r="P264"/>
  <c r="P263"/>
  <c r="BI261"/>
  <c r="BH261"/>
  <c r="BG261"/>
  <c r="BF261"/>
  <c r="T261"/>
  <c r="R261"/>
  <c r="P261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2"/>
  <c r="BH222"/>
  <c r="BG222"/>
  <c r="BF222"/>
  <c r="T222"/>
  <c r="R222"/>
  <c r="P222"/>
  <c r="BI219"/>
  <c r="BH219"/>
  <c r="BG219"/>
  <c r="BF219"/>
  <c r="T219"/>
  <c r="R219"/>
  <c r="P219"/>
  <c r="BI213"/>
  <c r="BH213"/>
  <c r="BG213"/>
  <c r="BF213"/>
  <c r="T213"/>
  <c r="R213"/>
  <c r="P213"/>
  <c r="BI210"/>
  <c r="BH210"/>
  <c r="BG210"/>
  <c r="BF210"/>
  <c r="T210"/>
  <c r="R210"/>
  <c r="P210"/>
  <c r="BI203"/>
  <c r="BH203"/>
  <c r="BG203"/>
  <c r="BF203"/>
  <c r="T203"/>
  <c r="R203"/>
  <c r="P203"/>
  <c r="BI196"/>
  <c r="BH196"/>
  <c r="BG196"/>
  <c r="BF196"/>
  <c r="T196"/>
  <c r="R196"/>
  <c r="P196"/>
  <c r="BI191"/>
  <c r="BH191"/>
  <c r="BG191"/>
  <c r="BF191"/>
  <c r="T191"/>
  <c r="R191"/>
  <c r="P191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0"/>
  <c r="BH170"/>
  <c r="BG170"/>
  <c r="BF170"/>
  <c r="T170"/>
  <c r="R170"/>
  <c r="P170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0"/>
  <c r="BH140"/>
  <c r="BG140"/>
  <c r="BF140"/>
  <c r="T140"/>
  <c r="R140"/>
  <c r="P140"/>
  <c r="BI133"/>
  <c r="BH133"/>
  <c r="BG133"/>
  <c r="BF133"/>
  <c r="T133"/>
  <c r="T132"/>
  <c r="R133"/>
  <c r="R132"/>
  <c r="P133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F78"/>
  <c r="E76"/>
  <c r="F52"/>
  <c r="E50"/>
  <c r="J24"/>
  <c r="E24"/>
  <c r="J55"/>
  <c r="J23"/>
  <c r="J21"/>
  <c r="E21"/>
  <c r="J54"/>
  <c r="J20"/>
  <c r="J18"/>
  <c r="E18"/>
  <c r="F81"/>
  <c r="J17"/>
  <c r="J15"/>
  <c r="E15"/>
  <c r="F54"/>
  <c r="J14"/>
  <c r="J12"/>
  <c r="J78"/>
  <c r="E7"/>
  <c r="E48"/>
  <c i="2" r="J37"/>
  <c r="J36"/>
  <c i="1" r="AY55"/>
  <c i="2" r="J35"/>
  <c i="1" r="AX55"/>
  <c i="2" r="BI271"/>
  <c r="BH271"/>
  <c r="BG271"/>
  <c r="BF271"/>
  <c r="T271"/>
  <c r="T270"/>
  <c r="R271"/>
  <c r="R270"/>
  <c r="P271"/>
  <c r="P270"/>
  <c r="BI265"/>
  <c r="BH265"/>
  <c r="BG265"/>
  <c r="BF265"/>
  <c r="T265"/>
  <c r="R265"/>
  <c r="P265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F79"/>
  <c r="E77"/>
  <c r="F52"/>
  <c r="E50"/>
  <c r="J24"/>
  <c r="E24"/>
  <c r="J82"/>
  <c r="J23"/>
  <c r="J21"/>
  <c r="E21"/>
  <c r="J54"/>
  <c r="J20"/>
  <c r="J18"/>
  <c r="E18"/>
  <c r="F82"/>
  <c r="J17"/>
  <c r="J15"/>
  <c r="E15"/>
  <c r="F81"/>
  <c r="J14"/>
  <c r="J12"/>
  <c r="J52"/>
  <c r="E7"/>
  <c r="E75"/>
  <c i="1" r="L50"/>
  <c r="AM50"/>
  <c r="AM49"/>
  <c r="L49"/>
  <c r="AM47"/>
  <c r="L47"/>
  <c r="L45"/>
  <c r="L44"/>
  <c i="6" r="J90"/>
  <c i="5" r="J233"/>
  <c r="J175"/>
  <c r="J134"/>
  <c i="4" r="J203"/>
  <c r="BK97"/>
  <c i="3" r="J160"/>
  <c i="2" r="BK271"/>
  <c r="BK171"/>
  <c r="J121"/>
  <c i="6" r="BK83"/>
  <c i="5" r="J216"/>
  <c r="BK175"/>
  <c r="J143"/>
  <c i="4" r="BK224"/>
  <c r="J119"/>
  <c i="3" r="J219"/>
  <c i="2" r="J180"/>
  <c r="BK121"/>
  <c i="6" r="J80"/>
  <c i="5" r="J222"/>
  <c r="BK137"/>
  <c r="J98"/>
  <c i="4" r="BK222"/>
  <c r="J152"/>
  <c r="BK87"/>
  <c i="3" r="J191"/>
  <c r="BK100"/>
  <c i="5" r="J165"/>
  <c i="4" r="BK239"/>
  <c i="2" r="BK258"/>
  <c r="J148"/>
  <c i="6" r="BK86"/>
  <c i="5" r="BK219"/>
  <c r="BK199"/>
  <c r="J146"/>
  <c i="4" r="J255"/>
  <c r="BK145"/>
  <c i="3" r="J229"/>
  <c r="BK133"/>
  <c i="2" r="BK265"/>
  <c r="J152"/>
  <c i="6" r="BK84"/>
  <c i="5" r="J207"/>
  <c r="J162"/>
  <c r="J130"/>
  <c i="4" r="J156"/>
  <c r="BK99"/>
  <c i="3" r="J249"/>
  <c i="2" r="J229"/>
  <c r="J140"/>
  <c r="J92"/>
  <c i="6" r="BK81"/>
  <c i="5" r="J199"/>
  <c r="J117"/>
  <c r="BK91"/>
  <c i="4" r="BK214"/>
  <c r="BK175"/>
  <c i="3" r="J252"/>
  <c r="BK181"/>
  <c i="5" r="J187"/>
  <c r="BK159"/>
  <c i="4" r="J226"/>
  <c r="J175"/>
  <c i="3" r="BK267"/>
  <c r="J133"/>
  <c i="2" r="BK241"/>
  <c r="BK189"/>
  <c r="BK136"/>
  <c i="5" r="J186"/>
  <c i="2" r="BK156"/>
  <c i="5" r="BK134"/>
  <c i="4" r="BK252"/>
  <c r="BK125"/>
  <c i="3" r="BK249"/>
  <c r="J164"/>
  <c r="J100"/>
  <c i="2" r="J223"/>
  <c r="BK124"/>
  <c i="4" r="J224"/>
  <c r="J149"/>
  <c i="3" r="BK256"/>
  <c r="J91"/>
  <c i="2" r="BK221"/>
  <c r="J124"/>
  <c i="6" r="BK91"/>
  <c r="J85"/>
  <c i="5" r="BK187"/>
  <c r="J156"/>
  <c i="4" r="J239"/>
  <c r="J106"/>
  <c i="3" r="J241"/>
  <c r="BK87"/>
  <c i="2" r="J175"/>
  <c r="J110"/>
  <c i="6" r="BK80"/>
  <c i="5" r="BK211"/>
  <c r="J185"/>
  <c r="J140"/>
  <c r="BK93"/>
  <c i="4" r="BK106"/>
  <c i="3" r="BK164"/>
  <c i="2" r="J225"/>
  <c r="J144"/>
  <c i="6" r="BK90"/>
  <c i="5" r="BK226"/>
  <c r="BK153"/>
  <c i="4" r="J113"/>
  <c i="3" r="BK233"/>
  <c r="J114"/>
  <c i="2" r="BK234"/>
  <c r="BK195"/>
  <c r="BK152"/>
  <c r="J96"/>
  <c r="BK229"/>
  <c r="BK126"/>
  <c i="5" r="BK117"/>
  <c i="4" r="BK234"/>
  <c r="BK119"/>
  <c i="3" r="J261"/>
  <c r="BK185"/>
  <c r="J117"/>
  <c i="2" r="J199"/>
  <c r="J115"/>
  <c i="4" r="BK218"/>
  <c r="BK160"/>
  <c r="J102"/>
  <c i="3" r="J140"/>
  <c i="2" r="J271"/>
  <c r="BK140"/>
  <c r="BK92"/>
  <c i="6" r="J88"/>
  <c i="5" r="J211"/>
  <c r="BK186"/>
  <c r="J149"/>
  <c r="J91"/>
  <c i="4" r="J165"/>
  <c i="3" r="BK219"/>
  <c r="J128"/>
  <c i="2" r="J241"/>
  <c r="BK160"/>
  <c i="6" r="J92"/>
  <c i="5" r="J229"/>
  <c r="BK203"/>
  <c r="BK183"/>
  <c r="J120"/>
  <c i="4" r="J234"/>
  <c r="J125"/>
  <c i="3" r="BK261"/>
  <c r="J97"/>
  <c i="2" r="J195"/>
  <c r="J136"/>
  <c i="6" r="J91"/>
  <c i="5" r="BK229"/>
  <c r="J184"/>
  <c r="J112"/>
  <c i="4" r="BK245"/>
  <c r="BK200"/>
  <c r="J160"/>
  <c i="3" r="BK241"/>
  <c r="BK170"/>
  <c r="BK95"/>
  <c i="5" r="J183"/>
  <c i="4" r="J262"/>
  <c r="BK203"/>
  <c r="J91"/>
  <c i="3" r="J196"/>
  <c r="BK119"/>
  <c i="2" r="BK247"/>
  <c r="BK199"/>
  <c r="BK110"/>
  <c i="5" r="J179"/>
  <c i="2" r="J215"/>
  <c r="BK96"/>
  <c i="5" r="BK98"/>
  <c i="4" r="BK156"/>
  <c i="3" r="J271"/>
  <c r="BK191"/>
  <c r="BK140"/>
  <c i="2" r="J258"/>
  <c r="BK169"/>
  <c r="BK88"/>
  <c i="4" r="BK208"/>
  <c r="J116"/>
  <c i="3" r="BK203"/>
  <c r="BK108"/>
  <c i="2" r="J247"/>
  <c r="J131"/>
  <c i="1" r="AS54"/>
  <c i="6" r="BK87"/>
  <c i="5" r="BK207"/>
  <c r="BK184"/>
  <c r="J137"/>
  <c i="4" r="J245"/>
  <c r="BK152"/>
  <c i="3" r="BK271"/>
  <c r="BK196"/>
  <c i="2" r="J237"/>
  <c r="J169"/>
  <c r="BK119"/>
  <c i="6" r="J87"/>
  <c i="5" r="J226"/>
  <c r="BK182"/>
  <c i="4" r="J242"/>
  <c i="3" r="J273"/>
  <c r="BK128"/>
  <c i="2" r="BK215"/>
  <c r="J105"/>
  <c i="6" r="BK82"/>
  <c i="5" r="BK156"/>
  <c r="J102"/>
  <c i="4" r="BK242"/>
  <c r="J178"/>
  <c r="BK116"/>
  <c i="3" r="J237"/>
  <c r="J150"/>
  <c i="5" r="J195"/>
  <c r="BK130"/>
  <c i="4" r="J218"/>
  <c r="J110"/>
  <c i="3" r="J264"/>
  <c r="J108"/>
  <c i="2" r="J254"/>
  <c r="J208"/>
  <c r="BK180"/>
  <c r="J100"/>
  <c r="BK223"/>
  <c i="5" r="J168"/>
  <c r="BK102"/>
  <c i="4" r="J222"/>
  <c r="BK102"/>
  <c i="3" r="J233"/>
  <c r="BK155"/>
  <c r="J87"/>
  <c i="2" r="J160"/>
  <c i="4" r="J266"/>
  <c r="J188"/>
  <c r="J135"/>
  <c i="3" r="BK237"/>
  <c r="J111"/>
  <c i="2" r="BK219"/>
  <c i="6" r="BK92"/>
  <c r="J84"/>
  <c i="5" r="J191"/>
  <c r="J93"/>
  <c i="4" r="BK194"/>
  <c i="3" r="BK273"/>
  <c r="J155"/>
  <c i="2" r="J211"/>
  <c r="J163"/>
  <c r="BK100"/>
  <c i="5" r="BK237"/>
  <c r="BK195"/>
  <c r="J159"/>
  <c r="J95"/>
  <c i="4" r="BK165"/>
  <c r="BK91"/>
  <c i="3" r="BK114"/>
  <c i="2" r="J204"/>
  <c r="J126"/>
  <c i="6" r="J83"/>
  <c i="5" r="BK233"/>
  <c r="BK140"/>
  <c r="BK115"/>
  <c i="4" r="J252"/>
  <c r="BK188"/>
  <c r="BK113"/>
  <c i="3" r="J285"/>
  <c r="J203"/>
  <c r="BK123"/>
  <c i="5" r="BK197"/>
  <c r="BK179"/>
  <c r="BK112"/>
  <c i="4" r="J208"/>
  <c r="J141"/>
  <c i="3" r="J245"/>
  <c r="J170"/>
  <c r="BK104"/>
  <c i="2" r="J219"/>
  <c r="BK148"/>
  <c i="5" r="BK165"/>
  <c i="2" r="BK166"/>
  <c i="5" r="BK146"/>
  <c r="BK95"/>
  <c i="4" r="J145"/>
  <c i="3" r="J267"/>
  <c r="J181"/>
  <c r="J119"/>
  <c i="2" r="J185"/>
  <c r="BK105"/>
  <c i="4" r="J200"/>
  <c r="BK121"/>
  <c i="3" r="J177"/>
  <c r="BK97"/>
  <c i="2" r="BK208"/>
  <c i="6" r="BK88"/>
  <c r="J81"/>
  <c i="5" r="BK162"/>
  <c r="BK125"/>
  <c i="4" r="J214"/>
  <c i="3" r="BK285"/>
  <c r="J210"/>
  <c r="J104"/>
  <c i="2" r="BK192"/>
  <c r="BK144"/>
  <c i="6" r="BK85"/>
  <c i="5" r="J197"/>
  <c r="J171"/>
  <c r="BK109"/>
  <c i="4" r="BK141"/>
  <c i="3" r="BK264"/>
  <c i="2" r="J221"/>
  <c r="BK175"/>
  <c i="6" r="BK89"/>
  <c i="5" r="J237"/>
  <c r="BK216"/>
  <c r="J109"/>
  <c i="4" r="BK226"/>
  <c r="J171"/>
  <c i="3" r="BK281"/>
  <c r="J213"/>
  <c r="BK146"/>
  <c i="2" r="J265"/>
  <c i="5" r="BK171"/>
  <c r="BK106"/>
  <c i="4" r="J194"/>
  <c r="J99"/>
  <c i="3" r="J222"/>
  <c r="J185"/>
  <c r="J95"/>
  <c i="2" r="J244"/>
  <c r="BK204"/>
  <c r="BK129"/>
  <c r="BK244"/>
  <c r="BK185"/>
  <c r="BK115"/>
  <c i="5" r="BK120"/>
  <c r="J87"/>
  <c i="4" r="BK149"/>
  <c r="J87"/>
  <c i="3" r="BK213"/>
  <c r="BK160"/>
  <c r="BK91"/>
  <c i="2" r="BK225"/>
  <c r="J166"/>
  <c i="4" r="BK255"/>
  <c r="BK178"/>
  <c r="J97"/>
  <c i="3" r="J123"/>
  <c i="2" r="BK254"/>
  <c r="J192"/>
  <c i="6" r="J89"/>
  <c r="J82"/>
  <c i="5" r="J203"/>
  <c r="BK168"/>
  <c r="BK143"/>
  <c i="4" r="BK266"/>
  <c r="BK135"/>
  <c i="3" r="J256"/>
  <c r="BK111"/>
  <c i="2" r="J234"/>
  <c r="J156"/>
  <c r="J88"/>
  <c i="5" r="BK222"/>
  <c r="BK191"/>
  <c r="J153"/>
  <c r="J106"/>
  <c i="4" r="BK130"/>
  <c i="3" r="BK245"/>
  <c i="2" r="J189"/>
  <c r="J129"/>
  <c i="6" r="J86"/>
  <c i="5" r="J219"/>
  <c r="J125"/>
  <c r="BK87"/>
  <c i="4" r="J183"/>
  <c r="J121"/>
  <c i="3" r="BK222"/>
  <c r="BK177"/>
  <c i="5" r="BK185"/>
  <c r="BK149"/>
  <c i="4" r="BK230"/>
  <c r="BK183"/>
  <c i="3" r="J281"/>
  <c r="BK210"/>
  <c r="BK150"/>
  <c i="2" r="BK260"/>
  <c r="BK211"/>
  <c r="J171"/>
  <c r="BK237"/>
  <c i="5" r="J182"/>
  <c r="J115"/>
  <c i="4" r="J230"/>
  <c r="BK110"/>
  <c i="3" r="BK252"/>
  <c r="J146"/>
  <c i="2" r="J260"/>
  <c r="BK131"/>
  <c i="4" r="BK262"/>
  <c r="BK171"/>
  <c r="J130"/>
  <c i="3" r="BK229"/>
  <c r="BK117"/>
  <c i="2" r="BK163"/>
  <c r="J119"/>
  <c i="3" l="1" r="T86"/>
  <c r="R86"/>
  <c r="P86"/>
  <c i="2" r="R184"/>
  <c r="R87"/>
  <c r="R86"/>
  <c r="R85"/>
  <c r="BK259"/>
  <c r="J259"/>
  <c r="J64"/>
  <c i="3" r="BK266"/>
  <c r="J266"/>
  <c r="J64"/>
  <c i="2" r="BK184"/>
  <c r="J184"/>
  <c r="J62"/>
  <c r="P236"/>
  <c r="T259"/>
  <c i="3" r="P266"/>
  <c i="4" r="P244"/>
  <c r="P85"/>
  <c r="P84"/>
  <c i="1" r="AU57"/>
  <c i="2" r="T184"/>
  <c r="T87"/>
  <c r="T86"/>
  <c r="T85"/>
  <c r="R259"/>
  <c i="4" r="BK244"/>
  <c r="J244"/>
  <c r="J64"/>
  <c i="2" r="P184"/>
  <c r="P87"/>
  <c r="P86"/>
  <c r="P85"/>
  <c i="1" r="AU55"/>
  <c i="2" r="R236"/>
  <c i="3" r="R266"/>
  <c i="4" r="R244"/>
  <c r="R85"/>
  <c r="R84"/>
  <c i="5" r="P221"/>
  <c r="P85"/>
  <c r="P84"/>
  <c i="1" r="AU58"/>
  <c i="2" r="BK236"/>
  <c r="J236"/>
  <c r="J63"/>
  <c r="P259"/>
  <c i="5" r="T221"/>
  <c r="T85"/>
  <c r="T84"/>
  <c i="2" r="T236"/>
  <c i="3" r="T266"/>
  <c i="4" r="T244"/>
  <c r="T85"/>
  <c r="T84"/>
  <c i="5" r="BK221"/>
  <c r="J221"/>
  <c r="J64"/>
  <c i="6" r="BK79"/>
  <c r="J79"/>
  <c r="J59"/>
  <c r="P79"/>
  <c i="1" r="AU59"/>
  <c i="6" r="R79"/>
  <c r="T79"/>
  <c i="2" r="E48"/>
  <c r="F55"/>
  <c r="J79"/>
  <c r="BE88"/>
  <c r="BE126"/>
  <c r="BE129"/>
  <c r="BE136"/>
  <c r="BE156"/>
  <c r="BE195"/>
  <c r="BE199"/>
  <c r="BE204"/>
  <c r="BE215"/>
  <c r="BE225"/>
  <c r="BE241"/>
  <c r="BE244"/>
  <c r="BE260"/>
  <c i="3" r="J52"/>
  <c r="F80"/>
  <c r="J81"/>
  <c r="BE95"/>
  <c r="BE155"/>
  <c r="BE177"/>
  <c r="BE222"/>
  <c i="4" r="E74"/>
  <c r="J81"/>
  <c r="BE106"/>
  <c r="BE110"/>
  <c r="BE113"/>
  <c r="BE119"/>
  <c r="BE125"/>
  <c r="BE156"/>
  <c r="BE194"/>
  <c r="BE214"/>
  <c i="2" r="J81"/>
  <c r="BE121"/>
  <c r="BE175"/>
  <c r="BE180"/>
  <c r="BE237"/>
  <c i="3" r="E74"/>
  <c r="BE104"/>
  <c r="BE114"/>
  <c r="BE210"/>
  <c r="BE245"/>
  <c r="BE264"/>
  <c r="BE271"/>
  <c r="BE285"/>
  <c i="4" r="J78"/>
  <c r="BE97"/>
  <c r="BE99"/>
  <c r="BE116"/>
  <c r="BE152"/>
  <c r="BE160"/>
  <c r="BE183"/>
  <c r="BE224"/>
  <c r="BE226"/>
  <c r="BE245"/>
  <c r="BE255"/>
  <c r="BE266"/>
  <c i="5" r="E74"/>
  <c r="F80"/>
  <c r="BE115"/>
  <c r="BE130"/>
  <c r="BE143"/>
  <c r="BE153"/>
  <c r="BE159"/>
  <c i="2" r="F54"/>
  <c r="BE110"/>
  <c r="BE131"/>
  <c r="BE144"/>
  <c r="BE148"/>
  <c r="BE163"/>
  <c r="BE219"/>
  <c r="BE221"/>
  <c i="5" r="BE171"/>
  <c r="BE175"/>
  <c r="BE185"/>
  <c i="2" r="BE92"/>
  <c r="BE119"/>
  <c r="BE124"/>
  <c r="BE140"/>
  <c r="BE160"/>
  <c r="BE192"/>
  <c r="BE223"/>
  <c r="BE229"/>
  <c r="BE265"/>
  <c r="BE271"/>
  <c i="3" r="F55"/>
  <c r="BE100"/>
  <c r="BE128"/>
  <c r="BE140"/>
  <c r="BE146"/>
  <c r="BE181"/>
  <c r="BE219"/>
  <c r="BE229"/>
  <c r="BE237"/>
  <c r="BE273"/>
  <c r="BK263"/>
  <c r="J263"/>
  <c r="J63"/>
  <c i="4" r="J80"/>
  <c r="BE130"/>
  <c r="BE135"/>
  <c r="BE188"/>
  <c r="BE200"/>
  <c i="5" r="J52"/>
  <c r="J55"/>
  <c r="F81"/>
  <c r="BE91"/>
  <c r="BE93"/>
  <c r="BE125"/>
  <c r="BE182"/>
  <c r="BE184"/>
  <c r="BE191"/>
  <c i="2" r="BE247"/>
  <c r="BE254"/>
  <c r="BE258"/>
  <c r="BK270"/>
  <c r="J270"/>
  <c r="J65"/>
  <c i="3" r="J80"/>
  <c r="BE91"/>
  <c r="BE97"/>
  <c r="BE133"/>
  <c r="BE164"/>
  <c r="BE185"/>
  <c r="BE196"/>
  <c r="BE249"/>
  <c r="BE261"/>
  <c i="4" r="F54"/>
  <c r="BE165"/>
  <c r="BE203"/>
  <c r="BE208"/>
  <c r="BE218"/>
  <c r="BE262"/>
  <c i="5" r="J80"/>
  <c r="BE95"/>
  <c r="BE106"/>
  <c r="BE109"/>
  <c r="BE120"/>
  <c r="BE134"/>
  <c r="BE146"/>
  <c r="BE149"/>
  <c r="BE162"/>
  <c r="BE179"/>
  <c r="BE183"/>
  <c r="BE186"/>
  <c r="BE187"/>
  <c r="BE195"/>
  <c r="BE199"/>
  <c r="BE203"/>
  <c r="BE207"/>
  <c r="BE219"/>
  <c r="BE226"/>
  <c i="6" r="J52"/>
  <c r="J54"/>
  <c r="F75"/>
  <c r="BE86"/>
  <c r="BE88"/>
  <c i="2" r="J55"/>
  <c r="BE100"/>
  <c r="BE152"/>
  <c r="BE166"/>
  <c r="BE169"/>
  <c r="BE171"/>
  <c r="BE208"/>
  <c r="BE211"/>
  <c r="BE234"/>
  <c r="BK87"/>
  <c r="J87"/>
  <c r="J61"/>
  <c i="3" r="BE87"/>
  <c r="BE111"/>
  <c r="BE117"/>
  <c r="BE150"/>
  <c r="BE160"/>
  <c r="BE213"/>
  <c r="BE233"/>
  <c r="BE241"/>
  <c r="BE252"/>
  <c r="BE256"/>
  <c r="BE267"/>
  <c r="BE281"/>
  <c i="4" r="F81"/>
  <c r="BE87"/>
  <c r="BE102"/>
  <c r="BE121"/>
  <c r="BE145"/>
  <c r="BE171"/>
  <c r="BE175"/>
  <c r="BE178"/>
  <c r="BE222"/>
  <c r="BE230"/>
  <c r="BE239"/>
  <c i="5" r="BE98"/>
  <c r="BE112"/>
  <c r="BE137"/>
  <c r="BE168"/>
  <c r="BE197"/>
  <c r="BE211"/>
  <c r="BE216"/>
  <c r="BE233"/>
  <c r="BE237"/>
  <c r="BK218"/>
  <c r="J218"/>
  <c r="J63"/>
  <c i="6" r="F55"/>
  <c r="J55"/>
  <c r="BE82"/>
  <c r="BE90"/>
  <c i="2" r="BE96"/>
  <c r="BE105"/>
  <c r="BE115"/>
  <c r="BE185"/>
  <c r="BE189"/>
  <c i="3" r="BE108"/>
  <c r="BE119"/>
  <c r="BE123"/>
  <c r="BE170"/>
  <c r="BE191"/>
  <c r="BE203"/>
  <c i="4" r="BE91"/>
  <c r="BE141"/>
  <c r="BE149"/>
  <c r="BE234"/>
  <c r="BE242"/>
  <c r="BE252"/>
  <c r="BK241"/>
  <c r="J241"/>
  <c r="J63"/>
  <c i="5" r="BE87"/>
  <c r="BE102"/>
  <c r="BE117"/>
  <c r="BE140"/>
  <c r="BE156"/>
  <c r="BE165"/>
  <c r="BE222"/>
  <c r="BE229"/>
  <c i="6" r="E48"/>
  <c r="BE80"/>
  <c r="BE81"/>
  <c r="BE83"/>
  <c r="BE84"/>
  <c r="BE85"/>
  <c r="BE87"/>
  <c r="BE89"/>
  <c r="BE91"/>
  <c r="BE92"/>
  <c i="4" r="F36"/>
  <c i="1" r="BC57"/>
  <c i="5" r="F34"/>
  <c i="1" r="BA58"/>
  <c i="6" r="J34"/>
  <c i="1" r="AW59"/>
  <c i="3" r="J34"/>
  <c i="1" r="AW56"/>
  <c i="5" r="J34"/>
  <c i="1" r="AW58"/>
  <c i="4" r="F37"/>
  <c i="1" r="BD57"/>
  <c i="6" r="F37"/>
  <c i="1" r="BD59"/>
  <c i="3" r="F35"/>
  <c i="1" r="BB56"/>
  <c i="5" r="F35"/>
  <c i="1" r="BB58"/>
  <c i="6" r="F35"/>
  <c i="1" r="BB59"/>
  <c i="3" r="F36"/>
  <c i="1" r="BC56"/>
  <c i="2" r="F35"/>
  <c i="1" r="BB55"/>
  <c i="3" r="F37"/>
  <c i="1" r="BD56"/>
  <c i="3" r="F34"/>
  <c i="1" r="BA56"/>
  <c i="5" r="F36"/>
  <c i="1" r="BC58"/>
  <c i="5" r="F37"/>
  <c i="1" r="BD58"/>
  <c i="4" r="J34"/>
  <c i="1" r="AW57"/>
  <c i="6" r="F34"/>
  <c i="1" r="BA59"/>
  <c i="2" r="J34"/>
  <c i="1" r="AW55"/>
  <c i="6" r="F36"/>
  <c i="1" r="BC59"/>
  <c i="4" r="F35"/>
  <c i="1" r="BB57"/>
  <c i="2" r="F34"/>
  <c i="1" r="BA55"/>
  <c i="2" r="F37"/>
  <c i="1" r="BD55"/>
  <c i="4" r="F34"/>
  <c i="1" r="BA57"/>
  <c i="2" r="F36"/>
  <c i="1" r="BC55"/>
  <c i="3" l="1" r="R85"/>
  <c r="R84"/>
  <c r="P85"/>
  <c r="P84"/>
  <c i="1" r="AU56"/>
  <c i="3" r="T85"/>
  <c r="T84"/>
  <c i="5" r="BK129"/>
  <c r="J129"/>
  <c r="J62"/>
  <c i="3" r="BK132"/>
  <c r="J132"/>
  <c r="J62"/>
  <c i="4" r="BK134"/>
  <c r="J134"/>
  <c r="J62"/>
  <c i="2" r="BK86"/>
  <c r="J86"/>
  <c r="J60"/>
  <c i="1" r="BD54"/>
  <c r="W33"/>
  <c i="2" r="J33"/>
  <c i="1" r="AV55"/>
  <c r="AT55"/>
  <c i="2" r="F33"/>
  <c i="1" r="AZ55"/>
  <c i="5" r="J33"/>
  <c i="1" r="AV58"/>
  <c r="AT58"/>
  <c i="6" r="F33"/>
  <c i="1" r="AZ59"/>
  <c i="3" r="F33"/>
  <c i="1" r="AZ56"/>
  <c r="BA54"/>
  <c r="AW54"/>
  <c r="AK30"/>
  <c i="6" r="J33"/>
  <c i="1" r="AV59"/>
  <c r="AT59"/>
  <c r="BC54"/>
  <c r="W32"/>
  <c i="4" r="J33"/>
  <c i="1" r="AV57"/>
  <c r="AT57"/>
  <c i="6" r="J30"/>
  <c i="1" r="AG59"/>
  <c r="AN59"/>
  <c i="3" r="J33"/>
  <c i="1" r="AV56"/>
  <c r="AT56"/>
  <c r="AU54"/>
  <c i="4" r="F33"/>
  <c i="1" r="AZ57"/>
  <c r="BB54"/>
  <c r="AX54"/>
  <c i="5" r="F33"/>
  <c i="1" r="AZ58"/>
  <c i="6" l="1" r="J39"/>
  <c i="2" r="BK85"/>
  <c r="J85"/>
  <c i="4" r="BK86"/>
  <c r="J86"/>
  <c r="J61"/>
  <c i="3" r="BK86"/>
  <c r="BK85"/>
  <c r="J85"/>
  <c r="J60"/>
  <c i="5" r="BK86"/>
  <c r="BK85"/>
  <c r="BK84"/>
  <c r="J84"/>
  <c r="J59"/>
  <c i="1" r="AZ54"/>
  <c r="AV54"/>
  <c r="AK29"/>
  <c r="AY54"/>
  <c r="W31"/>
  <c i="2" r="J30"/>
  <c i="1" r="AG55"/>
  <c r="AN55"/>
  <c r="W30"/>
  <c i="2" l="1" r="J59"/>
  <c i="3" r="J86"/>
  <c r="J61"/>
  <c r="BK84"/>
  <c r="J84"/>
  <c i="2" r="J39"/>
  <c i="5" r="J85"/>
  <c r="J60"/>
  <c r="J86"/>
  <c r="J61"/>
  <c i="4" r="BK85"/>
  <c r="BK84"/>
  <c r="J84"/>
  <c r="J59"/>
  <c i="3" r="J30"/>
  <c i="1" r="AG56"/>
  <c r="AN56"/>
  <c i="5" r="J30"/>
  <c i="1" r="AG58"/>
  <c r="AN58"/>
  <c r="W29"/>
  <c r="AT54"/>
  <c i="3" l="1" r="J39"/>
  <c r="J59"/>
  <c i="4" r="J85"/>
  <c r="J60"/>
  <c i="5" r="J39"/>
  <c i="4" r="J30"/>
  <c i="1" r="AG57"/>
  <c r="AN57"/>
  <c i="4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<sst xmlns="http://schemas.openxmlformats.org/spreadsheetml/2006/main">
  <si>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</si>
  <si>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</si>
  <si>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</si>
  <si>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</si>
  <si>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</si>
  <si>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{fbd09cf8-db2f-4e3e-b05e-823badd6c937}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</si>
  <si>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</si>
  <si>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</si>
  <si>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</si>
  <si>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</si>
  <si>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</si>
  <si>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</si>
  <si>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</si>
  <si>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</si>
  <si>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02/20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</si>
  <si>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</si>
  <si>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</si>
  <si>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společných zařízení v k.ú. Stará Ves u Přerova - etapa I.</t>
  </si>
  <si>
    <t>KSO:</t>
  </si>
  <si>
    <t/>
  </si>
  <si>
    <t>CC-CZ:</t>
  </si>
  <si>
    <t>Místo:</t>
  </si>
  <si>
    <t>Stará Ves u Přerova</t>
  </si>
  <si>
    <t>Datum:</t>
  </si>
  <si>
    <t>19. 5. 2020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</si>
  <si>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</si>
  <si>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</si>
  <si>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</si>
  <si>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</si>
  <si>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</si>
  <si>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</si>
  <si>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</si>
  <si>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</si>
  <si>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</si>
  <si>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</si>
  <si>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</si>
  <si>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</si>
  <si>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</si>
  <si>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</si>
  <si>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</si>
  <si>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</si>
  <si>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</si>
  <si>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</si>
  <si>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</si>
  <si>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</si>
  <si>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</si>
  <si>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</si>
  <si>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</si>
  <si>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</si>
  <si>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</si>
  <si>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</si>
  <si>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</si>
  <si>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</si>
  <si>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</si>
  <si>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</si>
  <si>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</si>
  <si>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</si>
  <si>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</si>
  <si>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</si>
  <si>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</si>
  <si>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</si>
  <si>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</si>
  <si>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</si>
  <si>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</si>
  <si>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</si>
  <si>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</si>
  <si>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</si>
  <si>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</si>
  <si>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</si>
  <si>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</si>
  <si>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</si>
  <si>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</si>
  <si>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</si>
  <si>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</si>
  <si>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</si>
  <si>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02/20/03</t>
  </si>
  <si>
    <t>Proerozní mez PM1</t>
  </si>
  <si>
    <t>STA</t>
  </si>
  <si>
    <t>1</t>
  </si>
  <si>
    <t>{418b1c67-14a2-44c8-93ab-1f3fa76404c8}</t>
  </si>
  <si>
    <t>2</t>
  </si>
  <si>
    <t>02/20/04</t>
  </si>
  <si>
    <t>Lokální biokoridor LBK 9</t>
  </si>
  <si>
    <t>{6c823b76-c04f-4361-99ba-c18431b9d4cd}</t>
  </si>
  <si>
    <t>02/20/05</t>
  </si>
  <si>
    <t>Lokální biokoridor LBK 10</t>
  </si>
  <si>
    <t>{c9e7ba1e-7c4b-44bf-95de-610766d07e56}</t>
  </si>
  <si>
    <t>02/20/06</t>
  </si>
  <si>
    <t>Zalesnění L1</t>
  </si>
  <si>
    <t>{dc8516ea-2374-48b5-84b8-d94449f4bce2}</t>
  </si>
  <si>
    <t>02/20/00</t>
  </si>
  <si>
    <t>Vedlejší a ostaní náklady</t>
  </si>
  <si>
    <t>VON</t>
  </si>
  <si>
    <t>{ce3550d8-fb83-4fe4-ab55-3164b5fcc9f2}</t>
  </si>
  <si>
    <t>KRYCÍ LIST SOUPISU PRACÍ</t>
  </si>
  <si>
    <t>Objekt:</t>
  </si>
  <si>
    <t>02/20/03 - Proerozní mez PM1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</si>
  <si>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</si>
  <si>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</si>
  <si>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</si>
  <si>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</si>
  <si>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</si>
  <si>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</si>
  <si>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18 - Zemní práce - povrchové úpravy terénu</t>
  </si>
  <si>
    <t xml:space="preserve">    3 - Svislé a kompletní konstrukce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</si>
  <si>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</si>
  <si>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</si>
  <si>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</si>
  <si>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</si>
  <si>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</si>
  <si>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</si>
  <si>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</si>
  <si>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</si>
  <si>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</si>
  <si>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</si>
  <si>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</si>
  <si>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</si>
  <si>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</si>
  <si>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</si>
  <si>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</si>
  <si>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</si>
  <si>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</si>
  <si>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</si>
  <si>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</si>
  <si>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</si>
  <si>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111151131</t>
  </si>
  <si>
    <t>Pokosení trávníku při souvislé ploše do 1000 m2 lučního v rovině nebo svahu do 1:5</t>
  </si>
  <si>
    <t>m2</t>
  </si>
  <si>
    <t>4</t>
  </si>
  <si>
    <t>1339722422</t>
  </si>
  <si>
    <t>PSC</t>
  </si>
  <si>
    <t xml:space="preserve">Poznámka k souboru cen:_x000d_
1. V cenách jsou započteny i náklady na shrabání a naložení shrabu na dopravní prostředek, odvozem do 20 km a se složením._x000d_
2. V cenách nejsou započteny náklady na uložení shrabu na skládku._x000d_
3. Z celkové pokosené plochy se neodečítají plochy bez trávního porostu, pokud je jejich plocha menší než 3 m2 jednotlivě._x000d_
4. V cenách o sklonu svahu přes 1:1 jsou uvažovány podmínky pro svahy běžně schůdné; bez použití lezeckých technik. V případě použití lezeckých technik se tyto náklady oceňují individuálně._x000d_
</t>
  </si>
  <si>
    <t>VV</t>
  </si>
  <si>
    <t>"první seč" 3600</t>
  </si>
  <si>
    <t>Součet</t>
  </si>
  <si>
    <t>111151132</t>
  </si>
  <si>
    <t>Pokosení trávníku při souvislé ploše do 1000 m2 lučního na svahu přes 1:5 do 1:2</t>
  </si>
  <si>
    <t>528086017</t>
  </si>
  <si>
    <t>"první seč" 1875</t>
  </si>
  <si>
    <t>3</t>
  </si>
  <si>
    <t>121151127</t>
  </si>
  <si>
    <t>Sejmutí ornice strojně při souvislé ploše přes 500 m2, tl. vrstvy přes 400 do 500 mm</t>
  </si>
  <si>
    <t>-914055559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</si>
  <si>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</si>
  <si>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3054+2421</t>
  </si>
  <si>
    <t>122251105</t>
  </si>
  <si>
    <t>Odkopávky a prokopávky nezapažené strojně v hornině třídy těžitelnosti I skupiny 3 přes 500 do 1 000 m3</t>
  </si>
  <si>
    <t>m3</t>
  </si>
  <si>
    <t>-254357843</t>
  </si>
  <si>
    <t xml:space="preserve">Poznámka k souboru cen:_x000d_
1. V cenách jsou započteny i náklady na přehození výkopku na vzdálenost do 3 m nebo naložení na dopravní prostředek._x000d_
</t>
  </si>
  <si>
    <t>"ZM1" 552</t>
  </si>
  <si>
    <t>"ZM2" 435</t>
  </si>
  <si>
    <t>5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</si>
  <si>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</si>
  <si>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</si>
  <si>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998261337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</si>
  <si>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</si>
  <si>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6</t>
  </si>
  <si>
    <t>171103202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</si>
  <si>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</si>
  <si>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130062846</t>
  </si>
  <si>
    <t xml:space="preserve">Poznámka k souboru cen:_x000d_
1. Ceny nelze použít pro rozšíření návodního nebo vzdušného líce zemních hrází, jehož šířka je menší než 3 m; toto rozšíření se ocení cenou 172 15-3102 Zřízení těsnícího jádra nebo šířky těsnící vrstvy přes 1 do 3 m._x000d_
</t>
  </si>
  <si>
    <t>7</t>
  </si>
  <si>
    <t>181351115</t>
  </si>
  <si>
    <t>Rozprostření a urovnání ornice v rovině nebo ve svahu sklonu do 1:5 strojně při souvislé ploše přes 500 m2, tl. vrstvy přes 250 do 300 mm</t>
  </si>
  <si>
    <t>-2087542838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</si>
  <si>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</si>
  <si>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1875</t>
  </si>
  <si>
    <t>8</t>
  </si>
  <si>
    <t>181451121</t>
  </si>
  <si>
    <t>Založení trávníku na půdě předem připravené plochy přes 1000 m2 výsevem včetně utažení lučního v rovině nebo na svahu do 1:5</t>
  </si>
  <si>
    <t>-1571283512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</si>
  <si>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</si>
  <si>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9</t>
  </si>
  <si>
    <t>M</t>
  </si>
  <si>
    <t>005724720</t>
  </si>
  <si>
    <t>osivo směs travní krajinná-rovinná</t>
  </si>
  <si>
    <t>kg</t>
  </si>
  <si>
    <t>1201047545</t>
  </si>
  <si>
    <t>1875*0,025</t>
  </si>
  <si>
    <t>10</t>
  </si>
  <si>
    <t>181451122</t>
  </si>
  <si>
    <t>Založení trávníku na půdě předem připravené plochy přes 1000 m2 výsevem včetně utažení lučního na svahu přes 1:5 do 1:2</t>
  </si>
  <si>
    <t>195666854</t>
  </si>
  <si>
    <t>11</t>
  </si>
  <si>
    <t>005724740</t>
  </si>
  <si>
    <t>osivo směs travní krajinná-svahová</t>
  </si>
  <si>
    <t>1366362063</t>
  </si>
  <si>
    <t>3600*0,025</t>
  </si>
  <si>
    <t>12</t>
  </si>
  <si>
    <t>181951112</t>
  </si>
  <si>
    <t>Úprava pláně vyrovnáním výškových rozdílů strojně v hornině třídy těžitelnosti I, skupiny 1 až 3 se zhutněním</t>
  </si>
  <si>
    <t>-642572872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</si>
  <si>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</si>
  <si>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13</t>
  </si>
  <si>
    <t>182111111</t>
  </si>
  <si>
    <t>Zpevnění svahu jutovou, kokosovou nebo plastovou rohoží na svahu přes 1:2 do 1:1</t>
  </si>
  <si>
    <t>-546418083</t>
  </si>
  <si>
    <t xml:space="preserve">Poznámka k souboru cen:_x000d_
1. Množství jednotek se stanoví v m2 zpevněné plochy svahu před zpevněním._x000d_
2. V cenách nejsou započteny náklady na dodání rohože tyto náklady se oceňují ve specifikaci._x000d_
</t>
  </si>
  <si>
    <t>"část 1" 4,5*260</t>
  </si>
  <si>
    <t>"část 2" 4,5*220</t>
  </si>
  <si>
    <t>14</t>
  </si>
  <si>
    <t>61894010</t>
  </si>
  <si>
    <t>síť kokosová (400 g/m2) 2x50m</t>
  </si>
  <si>
    <t>-1552046596</t>
  </si>
  <si>
    <t>"část 1" 4,5*260*1,1</t>
  </si>
  <si>
    <t>"část 2" 4,5*220*1,1</t>
  </si>
  <si>
    <t>182151111</t>
  </si>
  <si>
    <t>Svahování trvalých svahů do projektovaných profilů strojně s potřebným přemístěním výkopku při svahování v zářezech v hornině třídy těžitelnosti I, skupiny 1 až 3</t>
  </si>
  <si>
    <t>-2076338517</t>
  </si>
  <si>
    <t xml:space="preserve">Poznámka k souboru cen:_x000d_
1. Ceny jsou určeny pro svahování všech nově zřizovaných ploch výkopů nebo násypů ve sklonu přes 1:5._x000d_
2. Úprava ploch vodorovných nebo ve sklonu do 1 : 5 se oceňuje cenami souboru cen 181 Úprava pláně vyrovnáním výškových rozdílů strojně._x000d_
</t>
  </si>
  <si>
    <t>(2+2)*(220+260)</t>
  </si>
  <si>
    <t>16</t>
  </si>
  <si>
    <t>182251101</t>
  </si>
  <si>
    <t>Svahování trvalých svahů do projektovaných profilů strojně s potřebným přemístěním výkopku při svahování násypů v jakékoliv hornině</t>
  </si>
  <si>
    <t>2120521660</t>
  </si>
  <si>
    <t>3,5*(220+260)</t>
  </si>
  <si>
    <t>17</t>
  </si>
  <si>
    <t>182351133</t>
  </si>
  <si>
    <t>Rozprostření a urovnání ornice ve svahu sklonu přes 1:5 strojně při souvislé ploše přes 500 m2, tl. vrstvy do 200 mm</t>
  </si>
  <si>
    <t>1285601175</t>
  </si>
  <si>
    <t>7,5*(220+260)</t>
  </si>
  <si>
    <t>18</t>
  </si>
  <si>
    <t>184215112</t>
  </si>
  <si>
    <t>Ukotvení dřeviny kůly jedním kůlem, délky přes 1 do 2 m</t>
  </si>
  <si>
    <t>kus</t>
  </si>
  <si>
    <t>-1773541616</t>
  </si>
  <si>
    <t xml:space="preserve">Poznámka k souboru cen:_x000d_
1. V cenách jsou započteny i náklady na ochranu proti poškození kmene v místě vzepření._x000d_
2. V cenách nejsou započteny náklady na dodání kůlů, tyto se oceňují ve specifikaci._x000d_
3. Ceny jsou určeny pro ukotvení dřevin kůly o průměru do 100 mm._x000d_
</t>
  </si>
  <si>
    <t>"keře" 200+80+55</t>
  </si>
  <si>
    <t>19</t>
  </si>
  <si>
    <t>184215132</t>
  </si>
  <si>
    <t>Ukotvení dřeviny kůly třemi kůly, délky přes 1 do 2 m</t>
  </si>
  <si>
    <t>-684409670</t>
  </si>
  <si>
    <t>"stromy" 30+12+13+7</t>
  </si>
  <si>
    <t>20</t>
  </si>
  <si>
    <t>60591253</t>
  </si>
  <si>
    <t>kůl vyvazovací dřevěný impregnovaný D 8cm dl 2m</t>
  </si>
  <si>
    <t>-651763182</t>
  </si>
  <si>
    <t>"stromy" 62*3</t>
  </si>
  <si>
    <t>60591251</t>
  </si>
  <si>
    <t>kůl vyvazovací dřevěný impregnovaný D 8cm dl 1,5m</t>
  </si>
  <si>
    <t>1797899816</t>
  </si>
  <si>
    <t>"keře" 335</t>
  </si>
  <si>
    <t>22</t>
  </si>
  <si>
    <t>60591320</t>
  </si>
  <si>
    <t>kulatina odkorněná D 7-15cm do dl 5m</t>
  </si>
  <si>
    <t>m</t>
  </si>
  <si>
    <t>-1206135910</t>
  </si>
  <si>
    <t>"příčka spojovací dl. 50 cm, ke každému stromu 3 ks" 0,5*3*62</t>
  </si>
  <si>
    <t>23</t>
  </si>
  <si>
    <t>184802111</t>
  </si>
  <si>
    <t>Chemické odplevelení půdy před založením kultury, trávníku nebo zpevněných ploch o výměře jednotlivě přes 20 m2 v rovině nebo na svahu do 1:5 postřikem na široko</t>
  </si>
  <si>
    <t>543714856</t>
  </si>
  <si>
    <t xml:space="preserve">Poznámka k souboru cen:_x000d_
1. Ceny -2111, -2211, -2311 a -2411 lze použít i pro aplikaci retardantů na trávníky._x000d_
2. V cenách -2111, -2211, -2311 a -2411 jsou započteny i náklady na dovoz vody do 10 km._x000d_
3. V cenách nejsou započteny náklady na případné zapravení přípravku do půdy_x000d_
a) obděláním půdy; tyto práce se oceňují cenami části A02 souboru cen 183 40-31 Obdělání půdy,_x000d_
b) prolitím; toto se oceňuje cenami části C02 souboru cen 185 80-43 Zalití rostlin vodou a případně cenami části A02 souboru cen 185 85-11 Dovoz vody pro zálivku rostlin._x000d_
4. Každá opakovaná aplikace se oceňuje samostatně._x000d_
5. Chemické odplevelení ploch do 20 m2 se oceňuje příslušnými cenami souboru cen 184 80-26 Chemické odplevelení po založení kultury._x000d_
6. V cenách o sklonu svahu přes 1:1 jsou uvažovány podmínky pro svahy běžně schůdné; bez použití lezeckých technik. V případě použití lezeckých technik se tyto náklady oceňují individuálně._x000d_
</t>
  </si>
  <si>
    <t>24</t>
  </si>
  <si>
    <t>184813133</t>
  </si>
  <si>
    <t>Ochrana dřevin před okusem zvěří chemicky nátěrem, v rovině nebo ve svahu do 1:5 listnatých, výšky do 70 cm</t>
  </si>
  <si>
    <t>100 kus</t>
  </si>
  <si>
    <t>1373723655</t>
  </si>
  <si>
    <t xml:space="preserve">Poznámka k souboru cen:_x000d_
1. V ceně -3121 jsou započteny i náklady na spojení konců drátů po celé výšce pletiva a donesení připravených dílů pletiva k vybraným stromům na vzdálenost do 50 m._x000d_
2. V cenách prací -3131 až -3134 se provádí:_x000d_
a) sazenice listnaté - nátěr celého vrcholového výhonu s terminálním pupenem,_x000d_
b) sazenice jehličnaté - natírá se terminální pupen i s postraními větvemi horního přeslenu._x000d_
3. V ceně - 3121 je uvažována ochrana provedená pouze u kostry porostu, tj. 400 jedinců na hektar (spon 5 x 5 m)._x000d_
4. Kostra porostu je cílový počet stromů na 1 hektar plochy lesa._x000d_
5. V cenách o sklonu svahu přes 1:1 jsou uvažovány podmínky pro svahy běžně schůdné; bez použití lezeckých technik. V případě použití lezeckých technik se tyto náklady oceňují individuálně._x000d_
</t>
  </si>
  <si>
    <t>"keře" 335/100</t>
  </si>
  <si>
    <t>25</t>
  </si>
  <si>
    <t>184911421</t>
  </si>
  <si>
    <t>Mulčování vysazených rostlin mulčovací kůrou, tl. do 100 mm v rovině nebo na svahu do 1:5</t>
  </si>
  <si>
    <t>-821083954</t>
  </si>
  <si>
    <t xml:space="preserve">Poznámka k souboru cen:_x000d_
1. V cenách jsou započteny i náklady na naložení odpadu na dopravní prostředek, odvoz do 20 km a složení odpadu._x000d_
2. V cenách nejsou započteny náklady na:_x000d_
a) stabilizaci mulče proti erozi a přísady proti vznícení mulče. Tyto práce se oceňují individuálně,_x000d_
b) mulčovací kůru, tato se oceňuje ve specifikaci,_x000d_
c) uložení odpadu na skládku._x000d_
3. Tloušťka mulčovací kůry se měří v nakypřeném stavu._x000d_
</t>
  </si>
  <si>
    <t>"keře" 335*0,4*0,4</t>
  </si>
  <si>
    <t>"stromy" 62*0,5*0,5</t>
  </si>
  <si>
    <t>26</t>
  </si>
  <si>
    <t>10391100</t>
  </si>
  <si>
    <t>kůra mulčovací VL</t>
  </si>
  <si>
    <t>-1728630030</t>
  </si>
  <si>
    <t>"keře" 335*0,4*0,4*0,05</t>
  </si>
  <si>
    <t>"stromy" 62*0,5*0,5*0,05</t>
  </si>
  <si>
    <t>Zemní práce - povrchové úpravy terénu</t>
  </si>
  <si>
    <t>29</t>
  </si>
  <si>
    <t>0051</t>
  </si>
  <si>
    <t xml:space="preserve">Jabloň  min. 150 cm, PK_x000d_
Jadernička moravská, Panenské české </t>
  </si>
  <si>
    <t>-1458406999</t>
  </si>
  <si>
    <t>"A" 6*5</t>
  </si>
  <si>
    <t>"samostatně" 7</t>
  </si>
  <si>
    <t>30</t>
  </si>
  <si>
    <t>0052</t>
  </si>
  <si>
    <t>Hrušeň min. 150 cm, PK_x000d_
Muškatelka šedá, Máslovka koprčská</t>
  </si>
  <si>
    <t>-298640440</t>
  </si>
  <si>
    <t>"B" 6*2</t>
  </si>
  <si>
    <t>31</t>
  </si>
  <si>
    <t>0053</t>
  </si>
  <si>
    <t>Slivoň min. 150, PK_x000d_
Durancie</t>
  </si>
  <si>
    <t>1894615082</t>
  </si>
  <si>
    <t>"C" 6+7</t>
  </si>
  <si>
    <t>32</t>
  </si>
  <si>
    <t>0021</t>
  </si>
  <si>
    <t>Svída krvavá /Swida sanguinea/ 40 - 60 cm, 2 - 3 výhony</t>
  </si>
  <si>
    <t>1290793504</t>
  </si>
  <si>
    <t>"B" 16*2</t>
  </si>
  <si>
    <t>"C" 15+15</t>
  </si>
  <si>
    <t>33</t>
  </si>
  <si>
    <t>0022</t>
  </si>
  <si>
    <t>Ptačí zob obecný /Ligustrum vulgare/ 40 - 60 cm, 2 - 3 výhony</t>
  </si>
  <si>
    <t>848748621</t>
  </si>
  <si>
    <t>"A" 16*5</t>
  </si>
  <si>
    <t>"C" 10+15</t>
  </si>
  <si>
    <t>34</t>
  </si>
  <si>
    <t>0023</t>
  </si>
  <si>
    <t>Brslen evropský /Euonymus europaeus/ 40 - 60 cm, 2 - 3 výhony</t>
  </si>
  <si>
    <t>-2132401971</t>
  </si>
  <si>
    <t>"B" 8*2</t>
  </si>
  <si>
    <t>35</t>
  </si>
  <si>
    <t>0024</t>
  </si>
  <si>
    <t>Kalina tušalaj /Viburnum lantana/ 40 - 60 cm, 2 - 3 výhony</t>
  </si>
  <si>
    <t>1724535100</t>
  </si>
  <si>
    <t>"A" 8*5</t>
  </si>
  <si>
    <t>36</t>
  </si>
  <si>
    <t>183101114</t>
  </si>
  <si>
    <t>Hloubení jamek pro vysazování rostlin v zemině tř.1 až 4 bez výměny půdy v rovině nebo na svahu do 1:5, objemu přes 0,05 do 0,125 m3</t>
  </si>
  <si>
    <t>872037342</t>
  </si>
  <si>
    <t xml:space="preserve">Poznámka k souboru cen:_x000d_
1. V cenách jsou započteny i náklady na případné naložení přebytečných výkopků na dopravní prostředek, odvoz na vzdálenost do 20 km a složení výkopků._x000d_
2. V cenách nejsou započteny náklady na uložení odpadu na skládku._x000d_
3. V cenách o sklonu svahu přes 1:1 jsou uvažovány podmínky pro svahy běžně schůdné; bez použití lezeckých technik. V případě použití lezeckých technik se tyto náklady oceňují individuálně._x000d_
</t>
  </si>
  <si>
    <t>37</t>
  </si>
  <si>
    <t>183101115</t>
  </si>
  <si>
    <t>Hloubení jamek pro vysazování rostlin v zemině tř.1 až 4 bez výměny půdy v rovině nebo na svahu do 1:5, objemu přes 0,125 do 0,40 m3</t>
  </si>
  <si>
    <t>1265593829</t>
  </si>
  <si>
    <t>"stromy" 55+7</t>
  </si>
  <si>
    <t>38</t>
  </si>
  <si>
    <t>184004415</t>
  </si>
  <si>
    <t>Výsadba sazenic bez vykopání jamek a bez donesení hlíny stromů (odrostků) v. přes 1500 do 3000 mm, jamky o průměru 700 mm, hl. 700 mm</t>
  </si>
  <si>
    <t>-230839639</t>
  </si>
  <si>
    <t xml:space="preserve">Poznámka k souboru cen:_x000d_
1. V příplatcích k ceně za donesení hlíny ze vzdálenosti do 10 m (ceny 184 00-4911 až 184 00-4917) jsou započteny i náklady na sloupnutí drnu, odstranění nevyhovující zeminy, nakopání, naložení a donesení hlíny ze vzdálenosti do 10 m._x000d_
</t>
  </si>
  <si>
    <t>39</t>
  </si>
  <si>
    <t>184004612</t>
  </si>
  <si>
    <t>Výsadba sazenic bez vykopání jamek a bez donesení hlíny stromů nebo keřů s kořenovým balem v jutovém obalu, o průměru balu přes 200 mm do 300 mm, do jamky o průměru 350 mm, hl. 350 mm</t>
  </si>
  <si>
    <t>668820759</t>
  </si>
  <si>
    <t>40</t>
  </si>
  <si>
    <t>184813121</t>
  </si>
  <si>
    <t>Ochrana dřevin před okusem zvěří mechanicky v rovině nebo ve svahu do 1:5, pletivem, výšky do 2 m</t>
  </si>
  <si>
    <t>55761146</t>
  </si>
  <si>
    <t>41</t>
  </si>
  <si>
    <t>184814113</t>
  </si>
  <si>
    <t>Okopání okolo sazenic hloubky do 0,10 m, na ploše 0,50 x 0,50 m v zemině tř. 3</t>
  </si>
  <si>
    <t>1312896037</t>
  </si>
  <si>
    <t xml:space="preserve">Poznámka k souboru cen:_x000d_
1. V cenách jsou započteny i náklady spojené s odstraněním plevele a s jeho ponecháním na místě._x000d_
</t>
  </si>
  <si>
    <t>335+55+7</t>
  </si>
  <si>
    <t>42</t>
  </si>
  <si>
    <t>185804312</t>
  </si>
  <si>
    <t>Zalití rostlin vodou plochy záhonů jednotlivě přes 20 m2</t>
  </si>
  <si>
    <t>2128512662</t>
  </si>
  <si>
    <t>"5x keře" 20*335*0,001+10*335*0,001*4</t>
  </si>
  <si>
    <t>"5x, stromy" 100*62*0,001+20*62*0,001*4</t>
  </si>
  <si>
    <t>"3x, trávník" 5475*15*0,001*3</t>
  </si>
  <si>
    <t>43</t>
  </si>
  <si>
    <t>185851121</t>
  </si>
  <si>
    <t>Dovoz vody pro zálivku rostlin na vzdálenost do 1000 m</t>
  </si>
  <si>
    <t>-2121218510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</si>
  <si>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</si>
  <si>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Svislé a kompletní konstrukce</t>
  </si>
  <si>
    <t>44</t>
  </si>
  <si>
    <t>338950115</t>
  </si>
  <si>
    <t>Osazení dřevěných kůlových konstrukcí svislých v rovině nebo ve svahu do 1:5 řady kůlů do rýh šířky do 0,6 m se zadusáním do zeminy, výšky kůlů nad terénem přes 2,0 do 3,0 m</t>
  </si>
  <si>
    <t>554855269</t>
  </si>
  <si>
    <t xml:space="preserve">Poznámka k souboru cen:_x000d_
1. Ceny -0101 až -0126 a -0201 až -0226 jsou určeny pro osazování konstrukcí, ve kterých je osová vzdálenost jednotlivých kůlů menší než 400 mm. Tyto ceny lze použít i pro skupiny kůlů oddělené mezerou větší než 400 mm, přičemž skupiny takto oddělené se oceňují samostatně._x000d_
2. Ceny -0131 až -0156 a -0231 až -0256 jsou určeny pro osazování konstrukcí z jednotlivých kůlů, ve kterých je osová vzdálenost kůlů rovna nebo větší než 400 mm._x000d_
3. V cenách jsou započteny i náklady na :_x000d_
a) vytýčení a rozměření trasy_x000d_
b) řezání kůlů, sražení hran řezných ploch a dvojnásobný impregnační nátěr řezných ploch včetně nákladů na dodání impregnační hmoty._x000d_
4. V cenách -0101 až -0105, -0131 až -0135, -0201 až -0205, -0231 až -0235 jsou započteny i náklady na dodání betonových směsí._x000d_
5. V cenách -0121 až -0126, -0151 až -0156, -0221 až –0226 a -0251 až -0256 jsou započteny i náklady na zhotovení šablon oblouků a dočasných podpěrných konstrukcí sestav šikmých kůlů._x000d_
6. V cenách nejsou započteny náklady na provedení zemních prací; tyto práce se oceňují příslušnými cenami katalogu 800-1 Zemní práce._x000d_
7. V cenách -0111 až -0115, -0141 až -0145, -0211 až -0215 a -0241 až -0245 nejsou započteny náklady na případné prohození zeminy; tyto práce, pokud je prohození předepsáno projektem, se oceňují cenou souboru cen 1751 Obsypání objektů katalogu 800-1 Zemní práce._x000d_
8. V cenách nejsou započteny náklady na podkladní vrstvy; tyto práce se oceňují cenami souboru cen 451 5 . - . 1 Lože pod potrubí, stoky a drobné objekty části A01 katalogu 827-1 Vedení trubní dálková a přípojná – vodovody a kanalizace._x000d_
9. Množství měrných jednotek se určuje u řadových konstrukcí v ose řady, mezi vnějšími hranami krajních kůlů. Prořez lze stanovit ve výši 2%._x000d_
</t>
  </si>
  <si>
    <t>"berličky pro dravce, počet" 9*2</t>
  </si>
  <si>
    <t>45</t>
  </si>
  <si>
    <t>05217118</t>
  </si>
  <si>
    <t>tyče dřevěné v kůře D 100mm dl 8m</t>
  </si>
  <si>
    <t>130560731</t>
  </si>
  <si>
    <t>"berličky pro dravce" 18*3,5*3,14*0,1*0,1/4</t>
  </si>
  <si>
    <t>46</t>
  </si>
  <si>
    <t>31324803</t>
  </si>
  <si>
    <t>pletivo drátěné s šestihrannými oky Pz 25/0,8mm v 1m</t>
  </si>
  <si>
    <t>-1648791213</t>
  </si>
  <si>
    <t>"pletivo u samostatně stojících stromů vně kůlů" 1,5*62</t>
  </si>
  <si>
    <t>47</t>
  </si>
  <si>
    <t>348951240</t>
  </si>
  <si>
    <t>Oplocení lesních kultur dřevěnými kůly průměru do 120 mm, bez impregnace, v osové vzdálenosti 3 m, v oplocení výšky 1,5 m, s 5 až 7 řadami ocelového drátu taženého, průměru 3 mm</t>
  </si>
  <si>
    <t>-749545348</t>
  </si>
  <si>
    <t xml:space="preserve">Poznámka k souboru cen:_x000d_
1. V cenách -2161 až -2262 jsou započteny i náklady na zemní práce pro osazení sloupků vrat._x000d_
2. Výškou plotu se rozumí svislá vzdálenost mezi terénem a nejvyšším bodem madla, popř. nejvýše položeným taženým drátem._x000d_
3. Výškou vrat se rozumí svislá vzdálenost mezi terénem a horním koncem plotové tyčky._x000d_
4. Šířkou vrat se rozumí vodorovná vzdálenost mezi sloupky, na kterých jsou vrata zavěšena._x000d_
</t>
  </si>
  <si>
    <t xml:space="preserve">"oplocenky výsadeb" </t>
  </si>
  <si>
    <t>"A" (44+4)*2*5</t>
  </si>
  <si>
    <t>"B" (44+4)*2*2</t>
  </si>
  <si>
    <t>"C" (40+4)*2+(34+4)*2</t>
  </si>
  <si>
    <t>48</t>
  </si>
  <si>
    <t>348952261</t>
  </si>
  <si>
    <t>Oplocení lesních kultur dřevěnými kůly vrata z plotových tyček, výšky 1,5 m, plochy do 2 m2</t>
  </si>
  <si>
    <t>-1680912470</t>
  </si>
  <si>
    <t>9*2</t>
  </si>
  <si>
    <t>49</t>
  </si>
  <si>
    <t>R3001</t>
  </si>
  <si>
    <t>Dokončovací práce na berličkách pro dravce_x000d_
zahrnuje kompletaci berliček včetně bidla, spojovací materiál</t>
  </si>
  <si>
    <t>ks</t>
  </si>
  <si>
    <t>783239930</t>
  </si>
  <si>
    <t>Vodorovné konstrukce</t>
  </si>
  <si>
    <t>50</t>
  </si>
  <si>
    <t>464511122</t>
  </si>
  <si>
    <t>Pohoz dna nebo svahů jakékoliv tloušťky z kamene záhozového z terénu, hmotnosti jednotlivých kamenů do 200 kg</t>
  </si>
  <si>
    <t>-1062298232</t>
  </si>
  <si>
    <t xml:space="preserve">Poznámka k souboru cen:_x000d_
1. Ceny neplatí pro zpevnění dna nebo svahů drceným kamenivem 63-125 mm prolévaným cementovou maltou s uzavírací vrstvou tl.do 50 mm z betonu, na povrchu uhlazenou; tyto práce se oceňují cenami souboru cen 469 52-1 . Zpevnění drceným kamenivem 63-125 mm prolévaným cementovou maltou._x000d_
2. V cenách jsou započteny i náklady na úpravu jednotlivých kamenů hmotnosti přes 500 kg dodatečným rozpojením na místě uložení._x000d_
3. Objem se stanoví v m3 pohozu._x000d_
</t>
  </si>
  <si>
    <t>"opevnění retenčních hrázek - část 1" 2*6*0,3</t>
  </si>
  <si>
    <t>"opevnění retenčních hrázek - část 2" 3*6*0,3</t>
  </si>
  <si>
    <t>51</t>
  </si>
  <si>
    <t>464531111</t>
  </si>
  <si>
    <t>Pohoz dna nebo svahů jakékoliv tloušťky z hrubého drceného kameniva, z terénu, frakce 32 - 63 mm</t>
  </si>
  <si>
    <t>-1744730790</t>
  </si>
  <si>
    <t>"část 1" 32*0,5</t>
  </si>
  <si>
    <t>"část 2" 46*0,5</t>
  </si>
  <si>
    <t>998</t>
  </si>
  <si>
    <t>Přesun hmot</t>
  </si>
  <si>
    <t>52</t>
  </si>
  <si>
    <t>998332011</t>
  </si>
  <si>
    <t>Přesun hmot pro úpravy vodních toků a kanály, hráze rybníků apod. dopravní vzdálenost do 500 m</t>
  </si>
  <si>
    <t>t</t>
  </si>
  <si>
    <t>-1632852566</t>
  </si>
  <si>
    <t xml:space="preserve">Poznámka k souboru cen:_x000d_
1. Ceny jsou určeny pro jakoukoliv konstrukčně-materiálovou charakteristiku._x000d_
</t>
  </si>
  <si>
    <t>02/20/04 - Lokální biokoridor LBK 9</t>
  </si>
  <si>
    <t xml:space="preserve">        99 - Přesun hmot a manipulace se sutí</t>
  </si>
  <si>
    <t>614273803</t>
  </si>
  <si>
    <t>"první seč" 9000</t>
  </si>
  <si>
    <t>181151311</t>
  </si>
  <si>
    <t>Plošná úprava terénu v zemině skupiny 1 až 4 s urovnáním povrchu bez doplnění ornice souvislé plochy přes 500 m2 při nerovnostech terénu přes 50 do 100 mm v rovině nebo na svahu do 1:5</t>
  </si>
  <si>
    <t>1373602803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</si>
  <si>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171 15 ...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</si>
  <si>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"plocha parcel 1463, 1494 a 1551" 9000</t>
  </si>
  <si>
    <t>-204769390</t>
  </si>
  <si>
    <t>00572472</t>
  </si>
  <si>
    <t>-587591793</t>
  </si>
  <si>
    <t>9000*0,025</t>
  </si>
  <si>
    <t>1367175953</t>
  </si>
  <si>
    <t>"keře" 983</t>
  </si>
  <si>
    <t>-690476537</t>
  </si>
  <si>
    <t>"stromy" 444</t>
  </si>
  <si>
    <t>-251220742</t>
  </si>
  <si>
    <t>"stromy" 3*444</t>
  </si>
  <si>
    <t>474489095</t>
  </si>
  <si>
    <t>-1634677250</t>
  </si>
  <si>
    <t>"stromy, vyvázání" 3*0,5*444</t>
  </si>
  <si>
    <t>-1127044911</t>
  </si>
  <si>
    <t>-1763929077</t>
  </si>
  <si>
    <t>"keře" 983/100</t>
  </si>
  <si>
    <t>607325043</t>
  </si>
  <si>
    <t>"keře" 983*0,4*0,4</t>
  </si>
  <si>
    <t>"stromy" 444*0,5*0,5</t>
  </si>
  <si>
    <t>1105372246</t>
  </si>
  <si>
    <t>"keře" 983*0,4*0,4*0,05</t>
  </si>
  <si>
    <t>"stromy" 444*0,5*0,5*0,05</t>
  </si>
  <si>
    <t>0002</t>
  </si>
  <si>
    <t>Dub zimní /Quercus petraea/ min. 150 cm, PK</t>
  </si>
  <si>
    <t>2117666544</t>
  </si>
  <si>
    <t>"A" 12*4</t>
  </si>
  <si>
    <t>"B" 12*3</t>
  </si>
  <si>
    <t>"C" 13</t>
  </si>
  <si>
    <t>"D" 17</t>
  </si>
  <si>
    <t>"E" 11</t>
  </si>
  <si>
    <t>0003</t>
  </si>
  <si>
    <t>Javor babyka /Acer campestre/ min. 150 cm, PK</t>
  </si>
  <si>
    <t>59676112</t>
  </si>
  <si>
    <t>"B" 8*3</t>
  </si>
  <si>
    <t>"C" 4</t>
  </si>
  <si>
    <t>"D" 8</t>
  </si>
  <si>
    <t>"E" 6</t>
  </si>
  <si>
    <t>0004</t>
  </si>
  <si>
    <t>Habr obecný /Carpinus betulus/ min. 150 cm, PK</t>
  </si>
  <si>
    <t>2098676041</t>
  </si>
  <si>
    <t>"A" 8*4</t>
  </si>
  <si>
    <t>"D" 3</t>
  </si>
  <si>
    <t>0005</t>
  </si>
  <si>
    <t>Javor mléč /Acer platanoides/ min. 150 cm, PK</t>
  </si>
  <si>
    <t>-309556586</t>
  </si>
  <si>
    <t>"B" 5*3</t>
  </si>
  <si>
    <t>0012</t>
  </si>
  <si>
    <t>Jeřáb ptačí /Sorbus aucuparia/ min. 150 cm, PK</t>
  </si>
  <si>
    <t>-1548991451</t>
  </si>
  <si>
    <t>"C" 6</t>
  </si>
  <si>
    <t>"E" 4</t>
  </si>
  <si>
    <t>0007</t>
  </si>
  <si>
    <t>Lípa srdčitá /Tilia cordata/ min. 150 cm, PK</t>
  </si>
  <si>
    <t>-1419989980</t>
  </si>
  <si>
    <t>"D" 10</t>
  </si>
  <si>
    <t>0008</t>
  </si>
  <si>
    <t>Buk lesní /Fagus sylvatica/ min. 150 cm, PK</t>
  </si>
  <si>
    <t>-1828287500</t>
  </si>
  <si>
    <t>"E" 5</t>
  </si>
  <si>
    <t>0009</t>
  </si>
  <si>
    <t>Třešeň ptačí / Prunus avium/ min. 150 cm, PK</t>
  </si>
  <si>
    <t>-22253708</t>
  </si>
  <si>
    <t>"A" 5*4</t>
  </si>
  <si>
    <t>"D" 6</t>
  </si>
  <si>
    <t>"E" 3</t>
  </si>
  <si>
    <t>0011</t>
  </si>
  <si>
    <t>Javor klen /Acer pseudoplatanus/ min. 150 cm, PK</t>
  </si>
  <si>
    <t>188171166</t>
  </si>
  <si>
    <t>Vrba jíva /Salix caprea/ 40 - 60 cm, 2 - 3 výhony</t>
  </si>
  <si>
    <t>301713800</t>
  </si>
  <si>
    <t>"A" 15*4</t>
  </si>
  <si>
    <t>"D" 25</t>
  </si>
  <si>
    <t>Hloh obecný /Crataegus laevigata/ 40 - 60 cm, 2 - 3 výhony</t>
  </si>
  <si>
    <t>-480866748</t>
  </si>
  <si>
    <t>"B" 15*3</t>
  </si>
  <si>
    <t>"C" 15</t>
  </si>
  <si>
    <t>"D" 24</t>
  </si>
  <si>
    <t>"E" 15</t>
  </si>
  <si>
    <t>Trnka obecná /Prunus spinosa/ 40 - 60 cm, 2 - 3 výhony</t>
  </si>
  <si>
    <t>627621848</t>
  </si>
  <si>
    <t>"E" 20</t>
  </si>
  <si>
    <t>27</t>
  </si>
  <si>
    <t>0026</t>
  </si>
  <si>
    <t>-347172752</t>
  </si>
  <si>
    <t>"C" 20</t>
  </si>
  <si>
    <t>28</t>
  </si>
  <si>
    <t>0027</t>
  </si>
  <si>
    <t>Svída krvavá /Cornus sanguinea/ 40 - 60 cm, 2 - 3 výhony</t>
  </si>
  <si>
    <t>1380159351</t>
  </si>
  <si>
    <t>"C" 17</t>
  </si>
  <si>
    <t>0028</t>
  </si>
  <si>
    <t>Bez černý /Sambucus nigra/ 40 - 60 cm, 2 - 3 výhony</t>
  </si>
  <si>
    <t>-2135626389</t>
  </si>
  <si>
    <t>0029</t>
  </si>
  <si>
    <t>Růže šípková /Rosa canina/ 40 - 60 cm, 2 - 3 výhony</t>
  </si>
  <si>
    <t>-1963948428</t>
  </si>
  <si>
    <t>"E" 17</t>
  </si>
  <si>
    <t>0030</t>
  </si>
  <si>
    <t>Řešetlák počistivý /Rhamnus cathartica/ 40 - 60 cm, 2 - 3 výhony</t>
  </si>
  <si>
    <t>913038963</t>
  </si>
  <si>
    <t>0025</t>
  </si>
  <si>
    <t xml:space="preserve">Líska obecná /Corylus avellana/ 40 - 60 cm, 2 - 3  výhony</t>
  </si>
  <si>
    <t>1711434481</t>
  </si>
  <si>
    <t>664691485</t>
  </si>
  <si>
    <t>-1559847686</t>
  </si>
  <si>
    <t>-675816451</t>
  </si>
  <si>
    <t>-47517120</t>
  </si>
  <si>
    <t>1592828680</t>
  </si>
  <si>
    <t>1608871222</t>
  </si>
  <si>
    <t>"u samostatně stojících stromů pletivo provedeno vně ukotvení dřeviny kůly, výška přes 1 m" 7*2*1,5</t>
  </si>
  <si>
    <t>-1045342249</t>
  </si>
  <si>
    <t>444+983</t>
  </si>
  <si>
    <t>1519205937</t>
  </si>
  <si>
    <t>"5x, stromy" 100*444*0,001+20*444*0,001*4</t>
  </si>
  <si>
    <t>"5x keře" 20*983*0,001+10*983*0,001*4</t>
  </si>
  <si>
    <t>"3x trávník" 9000*15*0,001*3</t>
  </si>
  <si>
    <t>-1941638248</t>
  </si>
  <si>
    <t>99</t>
  </si>
  <si>
    <t>Přesun hmot a manipulace se sutí</t>
  </si>
  <si>
    <t>998315011</t>
  </si>
  <si>
    <t>Přesun hmot pro porosty ochranné včetně břehových jakéhokoliv rozsahu dopravní vzdálenost do 100 m</t>
  </si>
  <si>
    <t>-1966325681</t>
  </si>
  <si>
    <t xml:space="preserve">Poznámka k souboru cen:_x000d_
1. Ceny jsou určeny pro opevnění svahů nebo dna vegetací._x000d_
</t>
  </si>
  <si>
    <t>2009857000</t>
  </si>
  <si>
    <t>"berličky pro dravce, počet" (3*4+3*3+4+3+3)*2</t>
  </si>
  <si>
    <t>2039434491</t>
  </si>
  <si>
    <t>"berličky pro dravce" 31*3,5*3,14*0,1*0,1/4</t>
  </si>
  <si>
    <t>1711607506</t>
  </si>
  <si>
    <t>"A" 124*4</t>
  </si>
  <si>
    <t>"B" 124*3</t>
  </si>
  <si>
    <t>"C" 121,5</t>
  </si>
  <si>
    <t>"D" 166,8</t>
  </si>
  <si>
    <t>"E" 129,5</t>
  </si>
  <si>
    <t>-1531001049</t>
  </si>
  <si>
    <t>10*2*2</t>
  </si>
  <si>
    <t>1203342813</t>
  </si>
  <si>
    <t>02/20/05 - Lokální biokoridor LBK 10</t>
  </si>
  <si>
    <t>904361538</t>
  </si>
  <si>
    <t>"první seč" 10456</t>
  </si>
  <si>
    <t>148922928</t>
  </si>
  <si>
    <t>"p.č. 1562" 2547</t>
  </si>
  <si>
    <t>"p.č. 1563" 5436</t>
  </si>
  <si>
    <t>"p.č. 1671" 2473</t>
  </si>
  <si>
    <t>-1885199852</t>
  </si>
  <si>
    <t>00572474</t>
  </si>
  <si>
    <t>349875972</t>
  </si>
  <si>
    <t>10456*0,025</t>
  </si>
  <si>
    <t>688443118</t>
  </si>
  <si>
    <t>"keře" 1138</t>
  </si>
  <si>
    <t>-960670447</t>
  </si>
  <si>
    <t>"stromy" 553</t>
  </si>
  <si>
    <t>1316646161</t>
  </si>
  <si>
    <t>"stromy" 553*3</t>
  </si>
  <si>
    <t>818132893</t>
  </si>
  <si>
    <t>-462989618</t>
  </si>
  <si>
    <t>"vyvázání stromů" 3*0,5*553</t>
  </si>
  <si>
    <t>1783683280</t>
  </si>
  <si>
    <t>-1178457433</t>
  </si>
  <si>
    <t>"keře" 1138/100</t>
  </si>
  <si>
    <t>685014037</t>
  </si>
  <si>
    <t>"keře" 1138*0,4*0,4</t>
  </si>
  <si>
    <t>"stromy" 553*0,5*0,5</t>
  </si>
  <si>
    <t>744319710</t>
  </si>
  <si>
    <t>"keře" 1138*0,4*0,4*0,05</t>
  </si>
  <si>
    <t>"stromy" 553*0,5*0,5*0,05</t>
  </si>
  <si>
    <t>1776469509</t>
  </si>
  <si>
    <t>"A" 12*6</t>
  </si>
  <si>
    <t>"B" 12*5</t>
  </si>
  <si>
    <t>"G" 6</t>
  </si>
  <si>
    <t>"F" 5</t>
  </si>
  <si>
    <t>1708414353</t>
  </si>
  <si>
    <t>"B" 8*5</t>
  </si>
  <si>
    <t>"F" 4</t>
  </si>
  <si>
    <t>-374805167</t>
  </si>
  <si>
    <t>"A" 8*6</t>
  </si>
  <si>
    <t>"G" 4</t>
  </si>
  <si>
    <t>670859089</t>
  </si>
  <si>
    <t>"B" 5*5</t>
  </si>
  <si>
    <t>-495932749</t>
  </si>
  <si>
    <t>252013961</t>
  </si>
  <si>
    <t>1017787007</t>
  </si>
  <si>
    <t>"G" 7</t>
  </si>
  <si>
    <t>2072870827</t>
  </si>
  <si>
    <t>"A" 5*6</t>
  </si>
  <si>
    <t>"G" 5</t>
  </si>
  <si>
    <t>1343106350</t>
  </si>
  <si>
    <t>1096345367</t>
  </si>
  <si>
    <t>"A" 15*6</t>
  </si>
  <si>
    <t>1248739742</t>
  </si>
  <si>
    <t>"B" 15*5</t>
  </si>
  <si>
    <t>"G" 18</t>
  </si>
  <si>
    <t>"F" 10</t>
  </si>
  <si>
    <t>-1303196559</t>
  </si>
  <si>
    <t>"G" 15</t>
  </si>
  <si>
    <t>621825806</t>
  </si>
  <si>
    <t>-334238776</t>
  </si>
  <si>
    <t>-1447743780</t>
  </si>
  <si>
    <t>-2137561858</t>
  </si>
  <si>
    <t>1942798704</t>
  </si>
  <si>
    <t>"F" 15</t>
  </si>
  <si>
    <t>1313534518</t>
  </si>
  <si>
    <t>-1532916729</t>
  </si>
  <si>
    <t>-1960357602</t>
  </si>
  <si>
    <t>744649404</t>
  </si>
  <si>
    <t>1986268452</t>
  </si>
  <si>
    <t>-2082292599</t>
  </si>
  <si>
    <t>553+1138</t>
  </si>
  <si>
    <t>-1738422513</t>
  </si>
  <si>
    <t>"5x, stromy" 100*553*0,001+20*553*0,001*4</t>
  </si>
  <si>
    <t>"5x, keře" 20*1138*0,001+10*1138*0,001*4</t>
  </si>
  <si>
    <t>"3x, trávník" 10456*15*0,001*3</t>
  </si>
  <si>
    <t>531345807</t>
  </si>
  <si>
    <t>2073550208</t>
  </si>
  <si>
    <t>395849527</t>
  </si>
  <si>
    <t>"A" 3*6*2</t>
  </si>
  <si>
    <t>"B" 3*5*2</t>
  </si>
  <si>
    <t>"G" 2*2</t>
  </si>
  <si>
    <t>"F" 2*2</t>
  </si>
  <si>
    <t>-751744061</t>
  </si>
  <si>
    <t>"berličky pro dravce" 37*3,5*3,14*0,1*0,1/4</t>
  </si>
  <si>
    <t>1290114038</t>
  </si>
  <si>
    <t>"A" 126*6</t>
  </si>
  <si>
    <t>"B" 126*5</t>
  </si>
  <si>
    <t>"F" 78</t>
  </si>
  <si>
    <t>"G" 113</t>
  </si>
  <si>
    <t>781881838</t>
  </si>
  <si>
    <t>13*2*2</t>
  </si>
  <si>
    <t>967147848</t>
  </si>
  <si>
    <t>02/20/06 - Zalesnění L1</t>
  </si>
  <si>
    <t>-445881056</t>
  </si>
  <si>
    <t>"první seč" 19393</t>
  </si>
  <si>
    <t>2069135708</t>
  </si>
  <si>
    <t>1239838173</t>
  </si>
  <si>
    <t>-1398192705</t>
  </si>
  <si>
    <t>19393*0,025</t>
  </si>
  <si>
    <t>1471085624</t>
  </si>
  <si>
    <t>"keře" 243</t>
  </si>
  <si>
    <t>-1848405088</t>
  </si>
  <si>
    <t>"stromy" 882+92</t>
  </si>
  <si>
    <t>-1441954978</t>
  </si>
  <si>
    <t>"stromy, 3 ks" 3*(882+92)</t>
  </si>
  <si>
    <t>54620034</t>
  </si>
  <si>
    <t>-1104355187</t>
  </si>
  <si>
    <t>"vyvázání stromů" 3*0,5*(882+92)</t>
  </si>
  <si>
    <t>2046650005</t>
  </si>
  <si>
    <t>1181453333</t>
  </si>
  <si>
    <t>"keře" 243/100</t>
  </si>
  <si>
    <t>1420965211</t>
  </si>
  <si>
    <t>"keře" 243*0,4*0,4</t>
  </si>
  <si>
    <t>"stromy" (882+92)*0,5*0,5</t>
  </si>
  <si>
    <t>-699182741</t>
  </si>
  <si>
    <t>"keře" 243*0,4*0,4*0,05</t>
  </si>
  <si>
    <t>"stromy" (882+92)*0,5*0,5*0,05</t>
  </si>
  <si>
    <t>397204639</t>
  </si>
  <si>
    <t>"A" 31*4</t>
  </si>
  <si>
    <t>"B" 31*5</t>
  </si>
  <si>
    <t>-546718719</t>
  </si>
  <si>
    <t>"B" 18*5</t>
  </si>
  <si>
    <t>-1173334269</t>
  </si>
  <si>
    <t>"A" 18*4</t>
  </si>
  <si>
    <t>700851827</t>
  </si>
  <si>
    <t>-588807334</t>
  </si>
  <si>
    <t>"B" 19*5</t>
  </si>
  <si>
    <t>-1642706660</t>
  </si>
  <si>
    <t>"A" 19*4</t>
  </si>
  <si>
    <t>1296454756</t>
  </si>
  <si>
    <t>"A" 9*4</t>
  </si>
  <si>
    <t>"B" 9*5</t>
  </si>
  <si>
    <t>789929888</t>
  </si>
  <si>
    <t>"A" 13*4</t>
  </si>
  <si>
    <t>1821414373</t>
  </si>
  <si>
    <t>0013</t>
  </si>
  <si>
    <t>Jabloň lesní /Malus sylvestris/ min. 150 cm, PK</t>
  </si>
  <si>
    <t>1719047666</t>
  </si>
  <si>
    <t>"B" 13*5</t>
  </si>
  <si>
    <t>-150516144</t>
  </si>
  <si>
    <t>153056519</t>
  </si>
  <si>
    <t>1818703833</t>
  </si>
  <si>
    <t>"B" 7*5</t>
  </si>
  <si>
    <t>-1971573964</t>
  </si>
  <si>
    <t>"A" 6*4</t>
  </si>
  <si>
    <t>"B" 6*5</t>
  </si>
  <si>
    <t>-850147553</t>
  </si>
  <si>
    <t>278353933</t>
  </si>
  <si>
    <t>"A" 7*4</t>
  </si>
  <si>
    <t xml:space="preserve">Jabloň  min. 150 cm, PK_x000d_
Jadernička moravská, Panenské české, Sudetská reneta</t>
  </si>
  <si>
    <t>-178476150</t>
  </si>
  <si>
    <t>643028807</t>
  </si>
  <si>
    <t>Slivoň min. 150, PK_x000d_
Durancie, Brněnská</t>
  </si>
  <si>
    <t>1735964973</t>
  </si>
  <si>
    <t>0054</t>
  </si>
  <si>
    <t>Třešeň min. 150 cm, PK_x000d_
Karešova, Granát, Královská</t>
  </si>
  <si>
    <t>-1926756802</t>
  </si>
  <si>
    <t>0055</t>
  </si>
  <si>
    <t>Ořešák min. 150, PK</t>
  </si>
  <si>
    <t>766228649</t>
  </si>
  <si>
    <t>-1275654778</t>
  </si>
  <si>
    <t>-234946150</t>
  </si>
  <si>
    <t>-575975560</t>
  </si>
  <si>
    <t>-936199173</t>
  </si>
  <si>
    <t>2047084456</t>
  </si>
  <si>
    <t>659620530</t>
  </si>
  <si>
    <t xml:space="preserve">"přidáno pletivo v případě stromů bez oplocenky, kdy bude oplocení provedeno vně kůlů" </t>
  </si>
  <si>
    <t>92*1,5</t>
  </si>
  <si>
    <t>858506226</t>
  </si>
  <si>
    <t>882+92+243</t>
  </si>
  <si>
    <t>-2080113435</t>
  </si>
  <si>
    <t>"5x, stromy" 100*(882+92)*0,001+20*(882+92)*0,001*4</t>
  </si>
  <si>
    <t>"5x, keře" 20*243*0,001+10*243*0,001*4</t>
  </si>
  <si>
    <t>"3x, trávník" 19393*15*0,001*3</t>
  </si>
  <si>
    <t>-909014595</t>
  </si>
  <si>
    <t>963008375</t>
  </si>
  <si>
    <t>1404439030</t>
  </si>
  <si>
    <t>"berličky pro dravce" 3*9*2</t>
  </si>
  <si>
    <t>991076550</t>
  </si>
  <si>
    <t>"berličky pro dravce" 3*9*3,5*3,14*0,1*0,1/4</t>
  </si>
  <si>
    <t>-898342552</t>
  </si>
  <si>
    <t>96*9</t>
  </si>
  <si>
    <t>-556481262</t>
  </si>
  <si>
    <t>9*2*2</t>
  </si>
  <si>
    <t>-955040555</t>
  </si>
  <si>
    <t>02/20/00 - Vedlejší a ostaní náklady</t>
  </si>
  <si>
    <t>00000101</t>
  </si>
  <si>
    <t>Zařízení staveniště (veškeré náklady spojené s vybudováním, provozem a odstraněním zařízení staveniště, včetně veškerých přípojek, přístupů, skládek a mezideponie)</t>
  </si>
  <si>
    <t>kpl</t>
  </si>
  <si>
    <t>-954498391</t>
  </si>
  <si>
    <t>00000102</t>
  </si>
  <si>
    <t>Geodetické vytyčení pozemků před stavbou, geodetické vytyčení stavby</t>
  </si>
  <si>
    <t>-57084336</t>
  </si>
  <si>
    <t>00000103</t>
  </si>
  <si>
    <t>Ochrana stávajících inženýrských sítí na staveništi</t>
  </si>
  <si>
    <t>-1311770081</t>
  </si>
  <si>
    <t>00000106</t>
  </si>
  <si>
    <t>Dozor geologa</t>
  </si>
  <si>
    <t>776460020</t>
  </si>
  <si>
    <t>00000107</t>
  </si>
  <si>
    <t>Vytýčení inženýrských sítí</t>
  </si>
  <si>
    <t>-162545659</t>
  </si>
  <si>
    <t>00000108</t>
  </si>
  <si>
    <t>Dočasná dopravní opatření</t>
  </si>
  <si>
    <t>591788861</t>
  </si>
  <si>
    <t>00000109</t>
  </si>
  <si>
    <t>Archeologický průzkum</t>
  </si>
  <si>
    <t>-1158315038</t>
  </si>
  <si>
    <t>00000110</t>
  </si>
  <si>
    <t>Geodetické zaměření skutečného provedení stavby</t>
  </si>
  <si>
    <t>591400129</t>
  </si>
  <si>
    <t>00000111</t>
  </si>
  <si>
    <t>Protokolární předání stavbou dotčených pozemků a komunikací, uvedených do původního stavu, zpět jejich vlastníkům.</t>
  </si>
  <si>
    <t>2134631509</t>
  </si>
  <si>
    <t>00000112</t>
  </si>
  <si>
    <t>Rozbory zemin a výkopového materiálu pro uložení na skládku</t>
  </si>
  <si>
    <t>-358034622</t>
  </si>
  <si>
    <t>00000113</t>
  </si>
  <si>
    <t>Geometrický plán pro kolaudační řízení, případně zápis do KN</t>
  </si>
  <si>
    <t>-1139752583</t>
  </si>
  <si>
    <t>00000114</t>
  </si>
  <si>
    <t>Zpracování a předání dokumentace skutečného provedení stavby (2 paré + 1 paré v elektronické podobě) objednateli - pro SO-03 - SO-06</t>
  </si>
  <si>
    <t>564553148</t>
  </si>
  <si>
    <t>00000116</t>
  </si>
  <si>
    <t>Zajištění publicity realizované stavby - informační bilbord dané velikosti, včetně konstrukce</t>
  </si>
  <si>
    <t>-512582937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</si>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</sst>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4" xfId="0" applyFont="1" applyBorder="1" applyAlignment="1"/>
    <xf numFmtId="0" fontId="12" fillId="0" borderId="15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6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39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40</v>
      </c>
      <c r="E29" s="49"/>
      <c r="F29" s="34" t="s">
        <v>41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42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44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47</v>
      </c>
      <c r="U35" s="56"/>
      <c r="V35" s="56"/>
      <c r="W35" s="56"/>
      <c r="X35" s="58" t="s">
        <v>48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02/20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Realizace společných zařízení v k.ú. Stará Ves u Přerova - etapa I.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Stará Ves u Přerova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19. 5. 2020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50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33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51</v>
      </c>
      <c r="D52" s="89"/>
      <c r="E52" s="89"/>
      <c r="F52" s="89"/>
      <c r="G52" s="89"/>
      <c r="H52" s="90"/>
      <c r="I52" s="91" t="s">
        <v>52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53</v>
      </c>
      <c r="AH52" s="89"/>
      <c r="AI52" s="89"/>
      <c r="AJ52" s="89"/>
      <c r="AK52" s="89"/>
      <c r="AL52" s="89"/>
      <c r="AM52" s="89"/>
      <c r="AN52" s="91" t="s">
        <v>54</v>
      </c>
      <c r="AO52" s="89"/>
      <c r="AP52" s="89"/>
      <c r="AQ52" s="93" t="s">
        <v>55</v>
      </c>
      <c r="AR52" s="46"/>
      <c r="AS52" s="94" t="s">
        <v>56</v>
      </c>
      <c r="AT52" s="95" t="s">
        <v>57</v>
      </c>
      <c r="AU52" s="95" t="s">
        <v>58</v>
      </c>
      <c r="AV52" s="95" t="s">
        <v>59</v>
      </c>
      <c r="AW52" s="95" t="s">
        <v>60</v>
      </c>
      <c r="AX52" s="95" t="s">
        <v>61</v>
      </c>
      <c r="AY52" s="95" t="s">
        <v>62</v>
      </c>
      <c r="AZ52" s="95" t="s">
        <v>63</v>
      </c>
      <c r="BA52" s="95" t="s">
        <v>64</v>
      </c>
      <c r="BB52" s="95" t="s">
        <v>65</v>
      </c>
      <c r="BC52" s="95" t="s">
        <v>66</v>
      </c>
      <c r="BD52" s="96" t="s">
        <v>67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68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69</v>
      </c>
      <c r="BT54" s="111" t="s">
        <v>70</v>
      </c>
      <c r="BU54" s="112" t="s">
        <v>71</v>
      </c>
      <c r="BV54" s="111" t="s">
        <v>72</v>
      </c>
      <c r="BW54" s="111" t="s">
        <v>5</v>
      </c>
      <c r="BX54" s="111" t="s">
        <v>73</v>
      </c>
      <c r="CL54" s="111" t="s">
        <v>19</v>
      </c>
    </row>
    <row r="55" s="7" customFormat="1" ht="16.5" customHeight="1">
      <c r="A55" s="113" t="s">
        <v>74</v>
      </c>
      <c r="B55" s="114"/>
      <c r="C55" s="115"/>
      <c r="D55" s="116" t="s">
        <v>75</v>
      </c>
      <c r="E55" s="116"/>
      <c r="F55" s="116"/>
      <c r="G55" s="116"/>
      <c r="H55" s="116"/>
      <c r="I55" s="117"/>
      <c r="J55" s="116" t="s">
        <v>76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'02-20-03 - Proerozní mez PM1'!J30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77</v>
      </c>
      <c r="AR55" s="120"/>
      <c r="AS55" s="121">
        <v>0</v>
      </c>
      <c r="AT55" s="122">
        <f>ROUND(SUM(AV55:AW55),2)</f>
        <v>0</v>
      </c>
      <c r="AU55" s="123">
        <f>'02-20-03 - Proerozní mez PM1'!P85</f>
        <v>0</v>
      </c>
      <c r="AV55" s="122">
        <f>'02-20-03 - Proerozní mez PM1'!J33</f>
        <v>0</v>
      </c>
      <c r="AW55" s="122">
        <f>'02-20-03 - Proerozní mez PM1'!J34</f>
        <v>0</v>
      </c>
      <c r="AX55" s="122">
        <f>'02-20-03 - Proerozní mez PM1'!J35</f>
        <v>0</v>
      </c>
      <c r="AY55" s="122">
        <f>'02-20-03 - Proerozní mez PM1'!J36</f>
        <v>0</v>
      </c>
      <c r="AZ55" s="122">
        <f>'02-20-03 - Proerozní mez PM1'!F33</f>
        <v>0</v>
      </c>
      <c r="BA55" s="122">
        <f>'02-20-03 - Proerozní mez PM1'!F34</f>
        <v>0</v>
      </c>
      <c r="BB55" s="122">
        <f>'02-20-03 - Proerozní mez PM1'!F35</f>
        <v>0</v>
      </c>
      <c r="BC55" s="122">
        <f>'02-20-03 - Proerozní mez PM1'!F36</f>
        <v>0</v>
      </c>
      <c r="BD55" s="124">
        <f>'02-20-03 - Proerozní mez PM1'!F37</f>
        <v>0</v>
      </c>
      <c r="BE55" s="7"/>
      <c r="BT55" s="125" t="s">
        <v>78</v>
      </c>
      <c r="BV55" s="125" t="s">
        <v>72</v>
      </c>
      <c r="BW55" s="125" t="s">
        <v>79</v>
      </c>
      <c r="BX55" s="125" t="s">
        <v>5</v>
      </c>
      <c r="CL55" s="125" t="s">
        <v>19</v>
      </c>
      <c r="CM55" s="125" t="s">
        <v>80</v>
      </c>
    </row>
    <row r="56" s="7" customFormat="1" ht="16.5" customHeight="1">
      <c r="A56" s="113" t="s">
        <v>74</v>
      </c>
      <c r="B56" s="114"/>
      <c r="C56" s="115"/>
      <c r="D56" s="116" t="s">
        <v>81</v>
      </c>
      <c r="E56" s="116"/>
      <c r="F56" s="116"/>
      <c r="G56" s="116"/>
      <c r="H56" s="116"/>
      <c r="I56" s="117"/>
      <c r="J56" s="116" t="s">
        <v>82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'02-20-04 - Lokální biokor...'!J30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77</v>
      </c>
      <c r="AR56" s="120"/>
      <c r="AS56" s="121">
        <v>0</v>
      </c>
      <c r="AT56" s="122">
        <f>ROUND(SUM(AV56:AW56),2)</f>
        <v>0</v>
      </c>
      <c r="AU56" s="123">
        <f>'02-20-04 - Lokální biokor...'!P84</f>
        <v>0</v>
      </c>
      <c r="AV56" s="122">
        <f>'02-20-04 - Lokální biokor...'!J33</f>
        <v>0</v>
      </c>
      <c r="AW56" s="122">
        <f>'02-20-04 - Lokální biokor...'!J34</f>
        <v>0</v>
      </c>
      <c r="AX56" s="122">
        <f>'02-20-04 - Lokální biokor...'!J35</f>
        <v>0</v>
      </c>
      <c r="AY56" s="122">
        <f>'02-20-04 - Lokální biokor...'!J36</f>
        <v>0</v>
      </c>
      <c r="AZ56" s="122">
        <f>'02-20-04 - Lokální biokor...'!F33</f>
        <v>0</v>
      </c>
      <c r="BA56" s="122">
        <f>'02-20-04 - Lokální biokor...'!F34</f>
        <v>0</v>
      </c>
      <c r="BB56" s="122">
        <f>'02-20-04 - Lokální biokor...'!F35</f>
        <v>0</v>
      </c>
      <c r="BC56" s="122">
        <f>'02-20-04 - Lokální biokor...'!F36</f>
        <v>0</v>
      </c>
      <c r="BD56" s="124">
        <f>'02-20-04 - Lokální biokor...'!F37</f>
        <v>0</v>
      </c>
      <c r="BE56" s="7"/>
      <c r="BT56" s="125" t="s">
        <v>78</v>
      </c>
      <c r="BV56" s="125" t="s">
        <v>72</v>
      </c>
      <c r="BW56" s="125" t="s">
        <v>83</v>
      </c>
      <c r="BX56" s="125" t="s">
        <v>5</v>
      </c>
      <c r="CL56" s="125" t="s">
        <v>19</v>
      </c>
      <c r="CM56" s="125" t="s">
        <v>80</v>
      </c>
    </row>
    <row r="57" s="7" customFormat="1" ht="16.5" customHeight="1">
      <c r="A57" s="113" t="s">
        <v>74</v>
      </c>
      <c r="B57" s="114"/>
      <c r="C57" s="115"/>
      <c r="D57" s="116" t="s">
        <v>84</v>
      </c>
      <c r="E57" s="116"/>
      <c r="F57" s="116"/>
      <c r="G57" s="116"/>
      <c r="H57" s="116"/>
      <c r="I57" s="117"/>
      <c r="J57" s="116" t="s">
        <v>85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'02-20-05 - Lokální biokor...'!J30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77</v>
      </c>
      <c r="AR57" s="120"/>
      <c r="AS57" s="121">
        <v>0</v>
      </c>
      <c r="AT57" s="122">
        <f>ROUND(SUM(AV57:AW57),2)</f>
        <v>0</v>
      </c>
      <c r="AU57" s="123">
        <f>'02-20-05 - Lokální biokor...'!P84</f>
        <v>0</v>
      </c>
      <c r="AV57" s="122">
        <f>'02-20-05 - Lokální biokor...'!J33</f>
        <v>0</v>
      </c>
      <c r="AW57" s="122">
        <f>'02-20-05 - Lokální biokor...'!J34</f>
        <v>0</v>
      </c>
      <c r="AX57" s="122">
        <f>'02-20-05 - Lokální biokor...'!J35</f>
        <v>0</v>
      </c>
      <c r="AY57" s="122">
        <f>'02-20-05 - Lokální biokor...'!J36</f>
        <v>0</v>
      </c>
      <c r="AZ57" s="122">
        <f>'02-20-05 - Lokální biokor...'!F33</f>
        <v>0</v>
      </c>
      <c r="BA57" s="122">
        <f>'02-20-05 - Lokální biokor...'!F34</f>
        <v>0</v>
      </c>
      <c r="BB57" s="122">
        <f>'02-20-05 - Lokální biokor...'!F35</f>
        <v>0</v>
      </c>
      <c r="BC57" s="122">
        <f>'02-20-05 - Lokální biokor...'!F36</f>
        <v>0</v>
      </c>
      <c r="BD57" s="124">
        <f>'02-20-05 - Lokální biokor...'!F37</f>
        <v>0</v>
      </c>
      <c r="BE57" s="7"/>
      <c r="BT57" s="125" t="s">
        <v>78</v>
      </c>
      <c r="BV57" s="125" t="s">
        <v>72</v>
      </c>
      <c r="BW57" s="125" t="s">
        <v>86</v>
      </c>
      <c r="BX57" s="125" t="s">
        <v>5</v>
      </c>
      <c r="CL57" s="125" t="s">
        <v>19</v>
      </c>
      <c r="CM57" s="125" t="s">
        <v>80</v>
      </c>
    </row>
    <row r="58" s="7" customFormat="1" ht="16.5" customHeight="1">
      <c r="A58" s="113" t="s">
        <v>74</v>
      </c>
      <c r="B58" s="114"/>
      <c r="C58" s="115"/>
      <c r="D58" s="116" t="s">
        <v>87</v>
      </c>
      <c r="E58" s="116"/>
      <c r="F58" s="116"/>
      <c r="G58" s="116"/>
      <c r="H58" s="116"/>
      <c r="I58" s="117"/>
      <c r="J58" s="116" t="s">
        <v>88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'02-20-06 - Zalesnění L1'!J30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77</v>
      </c>
      <c r="AR58" s="120"/>
      <c r="AS58" s="121">
        <v>0</v>
      </c>
      <c r="AT58" s="122">
        <f>ROUND(SUM(AV58:AW58),2)</f>
        <v>0</v>
      </c>
      <c r="AU58" s="123">
        <f>'02-20-06 - Zalesnění L1'!P84</f>
        <v>0</v>
      </c>
      <c r="AV58" s="122">
        <f>'02-20-06 - Zalesnění L1'!J33</f>
        <v>0</v>
      </c>
      <c r="AW58" s="122">
        <f>'02-20-06 - Zalesnění L1'!J34</f>
        <v>0</v>
      </c>
      <c r="AX58" s="122">
        <f>'02-20-06 - Zalesnění L1'!J35</f>
        <v>0</v>
      </c>
      <c r="AY58" s="122">
        <f>'02-20-06 - Zalesnění L1'!J36</f>
        <v>0</v>
      </c>
      <c r="AZ58" s="122">
        <f>'02-20-06 - Zalesnění L1'!F33</f>
        <v>0</v>
      </c>
      <c r="BA58" s="122">
        <f>'02-20-06 - Zalesnění L1'!F34</f>
        <v>0</v>
      </c>
      <c r="BB58" s="122">
        <f>'02-20-06 - Zalesnění L1'!F35</f>
        <v>0</v>
      </c>
      <c r="BC58" s="122">
        <f>'02-20-06 - Zalesnění L1'!F36</f>
        <v>0</v>
      </c>
      <c r="BD58" s="124">
        <f>'02-20-06 - Zalesnění L1'!F37</f>
        <v>0</v>
      </c>
      <c r="BE58" s="7"/>
      <c r="BT58" s="125" t="s">
        <v>78</v>
      </c>
      <c r="BV58" s="125" t="s">
        <v>72</v>
      </c>
      <c r="BW58" s="125" t="s">
        <v>89</v>
      </c>
      <c r="BX58" s="125" t="s">
        <v>5</v>
      </c>
      <c r="CL58" s="125" t="s">
        <v>19</v>
      </c>
      <c r="CM58" s="125" t="s">
        <v>80</v>
      </c>
    </row>
    <row r="59" s="7" customFormat="1" ht="16.5" customHeight="1">
      <c r="A59" s="113" t="s">
        <v>74</v>
      </c>
      <c r="B59" s="114"/>
      <c r="C59" s="115"/>
      <c r="D59" s="116" t="s">
        <v>90</v>
      </c>
      <c r="E59" s="116"/>
      <c r="F59" s="116"/>
      <c r="G59" s="116"/>
      <c r="H59" s="116"/>
      <c r="I59" s="117"/>
      <c r="J59" s="116" t="s">
        <v>91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'02-20-00 - Vedlejší a ost...'!J30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92</v>
      </c>
      <c r="AR59" s="120"/>
      <c r="AS59" s="126">
        <v>0</v>
      </c>
      <c r="AT59" s="127">
        <f>ROUND(SUM(AV59:AW59),2)</f>
        <v>0</v>
      </c>
      <c r="AU59" s="128">
        <f>'02-20-00 - Vedlejší a ost...'!P79</f>
        <v>0</v>
      </c>
      <c r="AV59" s="127">
        <f>'02-20-00 - Vedlejší a ost...'!J33</f>
        <v>0</v>
      </c>
      <c r="AW59" s="127">
        <f>'02-20-00 - Vedlejší a ost...'!J34</f>
        <v>0</v>
      </c>
      <c r="AX59" s="127">
        <f>'02-20-00 - Vedlejší a ost...'!J35</f>
        <v>0</v>
      </c>
      <c r="AY59" s="127">
        <f>'02-20-00 - Vedlejší a ost...'!J36</f>
        <v>0</v>
      </c>
      <c r="AZ59" s="127">
        <f>'02-20-00 - Vedlejší a ost...'!F33</f>
        <v>0</v>
      </c>
      <c r="BA59" s="127">
        <f>'02-20-00 - Vedlejší a ost...'!F34</f>
        <v>0</v>
      </c>
      <c r="BB59" s="127">
        <f>'02-20-00 - Vedlejší a ost...'!F35</f>
        <v>0</v>
      </c>
      <c r="BC59" s="127">
        <f>'02-20-00 - Vedlejší a ost...'!F36</f>
        <v>0</v>
      </c>
      <c r="BD59" s="129">
        <f>'02-20-00 - Vedlejší a ost...'!F37</f>
        <v>0</v>
      </c>
      <c r="BE59" s="7"/>
      <c r="BT59" s="125" t="s">
        <v>78</v>
      </c>
      <c r="BV59" s="125" t="s">
        <v>72</v>
      </c>
      <c r="BW59" s="125" t="s">
        <v>93</v>
      </c>
      <c r="BX59" s="125" t="s">
        <v>5</v>
      </c>
      <c r="CL59" s="125" t="s">
        <v>19</v>
      </c>
      <c r="CM59" s="125" t="s">
        <v>80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cbYprwSUCi+AtLOUFVik4PvFOuIvLIe9c6PLJ1v5tsNRoNO5IOzxp2p2z1WP3LjxhOxfhnadKaQSEkS8P/L+sA==" hashValue="0DvFSl/iLq8QZAHInXGyFaodcSKtNbqOA/eW5doe2qdjTo0XPMayCLxeMXsQFxFZxtornrKtrwovETJd2jdDjQ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2-20-03 - Proerozní mez PM1'!C2" display="/"/>
    <hyperlink ref="A56" location="'02-20-04 - Lokální biokor...'!C2" display="/"/>
    <hyperlink ref="A57" location="'02-20-05 - Lokální biokor...'!C2" display="/"/>
    <hyperlink ref="A58" location="'02-20-06 - Zalesnění L1'!C2" display="/"/>
    <hyperlink ref="A59" location="'02-20-00 - Vedlejší a os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94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 v k.ú. Stará Ves u Přerova - etapa I.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19. 5. 2020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ROUND((SUM(BE85:BE272)),  2)</f>
        <v>0</v>
      </c>
      <c r="G33" s="40"/>
      <c r="H33" s="40"/>
      <c r="I33" s="150">
        <v>0.20999999999999999</v>
      </c>
      <c r="J33" s="149">
        <f>ROUND(((SUM(BE85:BE272))*I33),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ROUND((SUM(BF85:BF272)),  2)</f>
        <v>0</v>
      </c>
      <c r="G34" s="40"/>
      <c r="H34" s="40"/>
      <c r="I34" s="150">
        <v>0.14999999999999999</v>
      </c>
      <c r="J34" s="149">
        <f>ROUND(((SUM(BF85:BF272))*I34),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ROUND((SUM(BG85:BG272)),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ROUND((SUM(BH85:BH272)),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ROUND((SUM(BI85:BI272)),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 v k.ú. Stará Ves u Přerova - etapa I.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02/20/03 - Proerozní mez PM1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Stará Ves u Přerova</v>
      </c>
      <c r="G52" s="42"/>
      <c r="H52" s="42"/>
      <c r="I52" s="34" t="s">
        <v>23</v>
      </c>
      <c r="J52" s="74" t="str">
        <f>IF(J12="","",J12)</f>
        <v>19. 5. 2020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7"/>
      <c r="C60" s="168"/>
      <c r="D60" s="169" t="s">
        <v>101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102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103</v>
      </c>
      <c r="E62" s="176"/>
      <c r="F62" s="176"/>
      <c r="G62" s="176"/>
      <c r="H62" s="176"/>
      <c r="I62" s="176"/>
      <c r="J62" s="177">
        <f>J184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104</v>
      </c>
      <c r="E63" s="176"/>
      <c r="F63" s="176"/>
      <c r="G63" s="176"/>
      <c r="H63" s="176"/>
      <c r="I63" s="176"/>
      <c r="J63" s="177">
        <f>J236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105</v>
      </c>
      <c r="E64" s="176"/>
      <c r="F64" s="176"/>
      <c r="G64" s="176"/>
      <c r="H64" s="176"/>
      <c r="I64" s="176"/>
      <c r="J64" s="177">
        <f>J259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106</v>
      </c>
      <c r="E65" s="176"/>
      <c r="F65" s="176"/>
      <c r="G65" s="176"/>
      <c r="H65" s="176"/>
      <c r="I65" s="176"/>
      <c r="J65" s="177">
        <f>J270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107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Realizace společných zařízení v k.ú. Stará Ves u Přerova - etapa I.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95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02/20/03 - Proerozní mez PM1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Stará Ves u Přerova</v>
      </c>
      <c r="G79" s="42"/>
      <c r="H79" s="42"/>
      <c r="I79" s="34" t="s">
        <v>23</v>
      </c>
      <c r="J79" s="74" t="str">
        <f>IF(J12="","",J12)</f>
        <v>19. 5. 2020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 xml:space="preserve"> </v>
      </c>
      <c r="G81" s="42"/>
      <c r="H81" s="42"/>
      <c r="I81" s="34" t="s">
        <v>31</v>
      </c>
      <c r="J81" s="38" t="str">
        <f>E21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33</v>
      </c>
      <c r="J82" s="38" t="str">
        <f>E24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108</v>
      </c>
      <c r="D84" s="182" t="s">
        <v>55</v>
      </c>
      <c r="E84" s="182" t="s">
        <v>51</v>
      </c>
      <c r="F84" s="182" t="s">
        <v>52</v>
      </c>
      <c r="G84" s="182" t="s">
        <v>109</v>
      </c>
      <c r="H84" s="182" t="s">
        <v>110</v>
      </c>
      <c r="I84" s="182" t="s">
        <v>111</v>
      </c>
      <c r="J84" s="183" t="s">
        <v>99</v>
      </c>
      <c r="K84" s="184" t="s">
        <v>112</v>
      </c>
      <c r="L84" s="185"/>
      <c r="M84" s="94" t="s">
        <v>19</v>
      </c>
      <c r="N84" s="95" t="s">
        <v>40</v>
      </c>
      <c r="O84" s="95" t="s">
        <v>113</v>
      </c>
      <c r="P84" s="95" t="s">
        <v>114</v>
      </c>
      <c r="Q84" s="95" t="s">
        <v>115</v>
      </c>
      <c r="R84" s="95" t="s">
        <v>116</v>
      </c>
      <c r="S84" s="95" t="s">
        <v>117</v>
      </c>
      <c r="T84" s="96" t="s">
        <v>118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119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113.84881500000002</v>
      </c>
      <c r="S85" s="98"/>
      <c r="T85" s="189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69</v>
      </c>
      <c r="AU85" s="19" t="s">
        <v>100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69</v>
      </c>
      <c r="E86" s="194" t="s">
        <v>120</v>
      </c>
      <c r="F86" s="194" t="s">
        <v>121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P87+P236+P259+P270</f>
        <v>0</v>
      </c>
      <c r="Q86" s="199"/>
      <c r="R86" s="200">
        <f>R87+R236+R259+R270</f>
        <v>113.84881500000002</v>
      </c>
      <c r="S86" s="199"/>
      <c r="T86" s="201">
        <f>T87+T236+T259+T270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78</v>
      </c>
      <c r="AT86" s="203" t="s">
        <v>69</v>
      </c>
      <c r="AU86" s="203" t="s">
        <v>70</v>
      </c>
      <c r="AY86" s="202" t="s">
        <v>122</v>
      </c>
      <c r="BK86" s="204">
        <f>BK87+BK236+BK259+BK270</f>
        <v>0</v>
      </c>
    </row>
    <row r="87" s="12" customFormat="1" ht="22.8" customHeight="1">
      <c r="A87" s="12"/>
      <c r="B87" s="191"/>
      <c r="C87" s="192"/>
      <c r="D87" s="193" t="s">
        <v>69</v>
      </c>
      <c r="E87" s="205" t="s">
        <v>78</v>
      </c>
      <c r="F87" s="205" t="s">
        <v>123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P88+SUM(P89:P184)</f>
        <v>0</v>
      </c>
      <c r="Q87" s="199"/>
      <c r="R87" s="200">
        <f>R88+SUM(R89:R184)</f>
        <v>4.3443050000000003</v>
      </c>
      <c r="S87" s="199"/>
      <c r="T87" s="201">
        <f>T88+SUM(T89:T184)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78</v>
      </c>
      <c r="AT87" s="203" t="s">
        <v>69</v>
      </c>
      <c r="AU87" s="203" t="s">
        <v>78</v>
      </c>
      <c r="AY87" s="202" t="s">
        <v>122</v>
      </c>
      <c r="BK87" s="204">
        <f>BK88+SUM(BK89:BK184)</f>
        <v>0</v>
      </c>
    </row>
    <row r="88" s="2" customFormat="1" ht="16.5" customHeight="1">
      <c r="A88" s="40"/>
      <c r="B88" s="41"/>
      <c r="C88" s="207" t="s">
        <v>78</v>
      </c>
      <c r="D88" s="207" t="s">
        <v>124</v>
      </c>
      <c r="E88" s="208" t="s">
        <v>125</v>
      </c>
      <c r="F88" s="209" t="s">
        <v>126</v>
      </c>
      <c r="G88" s="210" t="s">
        <v>127</v>
      </c>
      <c r="H88" s="211">
        <v>3600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41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128</v>
      </c>
      <c r="AT88" s="219" t="s">
        <v>124</v>
      </c>
      <c r="AU88" s="219" t="s">
        <v>80</v>
      </c>
      <c r="AY88" s="19" t="s">
        <v>122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78</v>
      </c>
      <c r="BK88" s="220">
        <f>ROUND(I88*H88,2)</f>
        <v>0</v>
      </c>
      <c r="BL88" s="19" t="s">
        <v>128</v>
      </c>
      <c r="BM88" s="219" t="s">
        <v>129</v>
      </c>
    </row>
    <row r="89" s="2" customFormat="1">
      <c r="A89" s="40"/>
      <c r="B89" s="41"/>
      <c r="C89" s="42"/>
      <c r="D89" s="221" t="s">
        <v>130</v>
      </c>
      <c r="E89" s="42"/>
      <c r="F89" s="222" t="s">
        <v>131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130</v>
      </c>
      <c r="AU89" s="19" t="s">
        <v>80</v>
      </c>
    </row>
    <row r="90" s="13" customFormat="1">
      <c r="A90" s="13"/>
      <c r="B90" s="226"/>
      <c r="C90" s="227"/>
      <c r="D90" s="221" t="s">
        <v>132</v>
      </c>
      <c r="E90" s="228" t="s">
        <v>19</v>
      </c>
      <c r="F90" s="229" t="s">
        <v>133</v>
      </c>
      <c r="G90" s="227"/>
      <c r="H90" s="230">
        <v>3600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132</v>
      </c>
      <c r="AU90" s="236" t="s">
        <v>80</v>
      </c>
      <c r="AV90" s="13" t="s">
        <v>80</v>
      </c>
      <c r="AW90" s="13" t="s">
        <v>32</v>
      </c>
      <c r="AX90" s="13" t="s">
        <v>70</v>
      </c>
      <c r="AY90" s="236" t="s">
        <v>122</v>
      </c>
    </row>
    <row r="91" s="14" customFormat="1">
      <c r="A91" s="14"/>
      <c r="B91" s="237"/>
      <c r="C91" s="238"/>
      <c r="D91" s="221" t="s">
        <v>132</v>
      </c>
      <c r="E91" s="239" t="s">
        <v>19</v>
      </c>
      <c r="F91" s="240" t="s">
        <v>134</v>
      </c>
      <c r="G91" s="238"/>
      <c r="H91" s="241">
        <v>3600</v>
      </c>
      <c r="I91" s="242"/>
      <c r="J91" s="238"/>
      <c r="K91" s="238"/>
      <c r="L91" s="243"/>
      <c r="M91" s="244"/>
      <c r="N91" s="245"/>
      <c r="O91" s="245"/>
      <c r="P91" s="245"/>
      <c r="Q91" s="245"/>
      <c r="R91" s="245"/>
      <c r="S91" s="245"/>
      <c r="T91" s="24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7" t="s">
        <v>132</v>
      </c>
      <c r="AU91" s="247" t="s">
        <v>80</v>
      </c>
      <c r="AV91" s="14" t="s">
        <v>128</v>
      </c>
      <c r="AW91" s="14" t="s">
        <v>32</v>
      </c>
      <c r="AX91" s="14" t="s">
        <v>78</v>
      </c>
      <c r="AY91" s="247" t="s">
        <v>122</v>
      </c>
    </row>
    <row r="92" s="2" customFormat="1" ht="16.5" customHeight="1">
      <c r="A92" s="40"/>
      <c r="B92" s="41"/>
      <c r="C92" s="207" t="s">
        <v>80</v>
      </c>
      <c r="D92" s="207" t="s">
        <v>124</v>
      </c>
      <c r="E92" s="208" t="s">
        <v>135</v>
      </c>
      <c r="F92" s="209" t="s">
        <v>136</v>
      </c>
      <c r="G92" s="210" t="s">
        <v>127</v>
      </c>
      <c r="H92" s="211">
        <v>1875</v>
      </c>
      <c r="I92" s="212"/>
      <c r="J92" s="213">
        <f>ROUND(I92*H92,2)</f>
        <v>0</v>
      </c>
      <c r="K92" s="214"/>
      <c r="L92" s="46"/>
      <c r="M92" s="215" t="s">
        <v>19</v>
      </c>
      <c r="N92" s="216" t="s">
        <v>41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128</v>
      </c>
      <c r="AT92" s="219" t="s">
        <v>124</v>
      </c>
      <c r="AU92" s="219" t="s">
        <v>80</v>
      </c>
      <c r="AY92" s="19" t="s">
        <v>122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78</v>
      </c>
      <c r="BK92" s="220">
        <f>ROUND(I92*H92,2)</f>
        <v>0</v>
      </c>
      <c r="BL92" s="19" t="s">
        <v>128</v>
      </c>
      <c r="BM92" s="219" t="s">
        <v>137</v>
      </c>
    </row>
    <row r="93" s="2" customFormat="1">
      <c r="A93" s="40"/>
      <c r="B93" s="41"/>
      <c r="C93" s="42"/>
      <c r="D93" s="221" t="s">
        <v>130</v>
      </c>
      <c r="E93" s="42"/>
      <c r="F93" s="222" t="s">
        <v>131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130</v>
      </c>
      <c r="AU93" s="19" t="s">
        <v>80</v>
      </c>
    </row>
    <row r="94" s="13" customFormat="1">
      <c r="A94" s="13"/>
      <c r="B94" s="226"/>
      <c r="C94" s="227"/>
      <c r="D94" s="221" t="s">
        <v>132</v>
      </c>
      <c r="E94" s="228" t="s">
        <v>19</v>
      </c>
      <c r="F94" s="229" t="s">
        <v>138</v>
      </c>
      <c r="G94" s="227"/>
      <c r="H94" s="230">
        <v>1875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132</v>
      </c>
      <c r="AU94" s="236" t="s">
        <v>80</v>
      </c>
      <c r="AV94" s="13" t="s">
        <v>80</v>
      </c>
      <c r="AW94" s="13" t="s">
        <v>32</v>
      </c>
      <c r="AX94" s="13" t="s">
        <v>70</v>
      </c>
      <c r="AY94" s="236" t="s">
        <v>122</v>
      </c>
    </row>
    <row r="95" s="14" customFormat="1">
      <c r="A95" s="14"/>
      <c r="B95" s="237"/>
      <c r="C95" s="238"/>
      <c r="D95" s="221" t="s">
        <v>132</v>
      </c>
      <c r="E95" s="239" t="s">
        <v>19</v>
      </c>
      <c r="F95" s="240" t="s">
        <v>134</v>
      </c>
      <c r="G95" s="238"/>
      <c r="H95" s="241">
        <v>1875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132</v>
      </c>
      <c r="AU95" s="247" t="s">
        <v>80</v>
      </c>
      <c r="AV95" s="14" t="s">
        <v>128</v>
      </c>
      <c r="AW95" s="14" t="s">
        <v>32</v>
      </c>
      <c r="AX95" s="14" t="s">
        <v>78</v>
      </c>
      <c r="AY95" s="247" t="s">
        <v>122</v>
      </c>
    </row>
    <row r="96" s="2" customFormat="1" ht="16.5" customHeight="1">
      <c r="A96" s="40"/>
      <c r="B96" s="41"/>
      <c r="C96" s="207" t="s">
        <v>139</v>
      </c>
      <c r="D96" s="207" t="s">
        <v>124</v>
      </c>
      <c r="E96" s="208" t="s">
        <v>140</v>
      </c>
      <c r="F96" s="209" t="s">
        <v>141</v>
      </c>
      <c r="G96" s="210" t="s">
        <v>127</v>
      </c>
      <c r="H96" s="211">
        <v>5475</v>
      </c>
      <c r="I96" s="212"/>
      <c r="J96" s="213">
        <f>ROUND(I96*H96,2)</f>
        <v>0</v>
      </c>
      <c r="K96" s="214"/>
      <c r="L96" s="46"/>
      <c r="M96" s="215" t="s">
        <v>19</v>
      </c>
      <c r="N96" s="216" t="s">
        <v>41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128</v>
      </c>
      <c r="AT96" s="219" t="s">
        <v>124</v>
      </c>
      <c r="AU96" s="219" t="s">
        <v>80</v>
      </c>
      <c r="AY96" s="19" t="s">
        <v>122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78</v>
      </c>
      <c r="BK96" s="220">
        <f>ROUND(I96*H96,2)</f>
        <v>0</v>
      </c>
      <c r="BL96" s="19" t="s">
        <v>128</v>
      </c>
      <c r="BM96" s="219" t="s">
        <v>142</v>
      </c>
    </row>
    <row r="97" s="2" customFormat="1">
      <c r="A97" s="40"/>
      <c r="B97" s="41"/>
      <c r="C97" s="42"/>
      <c r="D97" s="221" t="s">
        <v>130</v>
      </c>
      <c r="E97" s="42"/>
      <c r="F97" s="222" t="s">
        <v>143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130</v>
      </c>
      <c r="AU97" s="19" t="s">
        <v>80</v>
      </c>
    </row>
    <row r="98" s="13" customFormat="1">
      <c r="A98" s="13"/>
      <c r="B98" s="226"/>
      <c r="C98" s="227"/>
      <c r="D98" s="221" t="s">
        <v>132</v>
      </c>
      <c r="E98" s="228" t="s">
        <v>19</v>
      </c>
      <c r="F98" s="229" t="s">
        <v>144</v>
      </c>
      <c r="G98" s="227"/>
      <c r="H98" s="230">
        <v>5475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132</v>
      </c>
      <c r="AU98" s="236" t="s">
        <v>80</v>
      </c>
      <c r="AV98" s="13" t="s">
        <v>80</v>
      </c>
      <c r="AW98" s="13" t="s">
        <v>32</v>
      </c>
      <c r="AX98" s="13" t="s">
        <v>70</v>
      </c>
      <c r="AY98" s="236" t="s">
        <v>122</v>
      </c>
    </row>
    <row r="99" s="14" customFormat="1">
      <c r="A99" s="14"/>
      <c r="B99" s="237"/>
      <c r="C99" s="238"/>
      <c r="D99" s="221" t="s">
        <v>132</v>
      </c>
      <c r="E99" s="239" t="s">
        <v>19</v>
      </c>
      <c r="F99" s="240" t="s">
        <v>134</v>
      </c>
      <c r="G99" s="238"/>
      <c r="H99" s="241">
        <v>5475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132</v>
      </c>
      <c r="AU99" s="247" t="s">
        <v>80</v>
      </c>
      <c r="AV99" s="14" t="s">
        <v>128</v>
      </c>
      <c r="AW99" s="14" t="s">
        <v>32</v>
      </c>
      <c r="AX99" s="14" t="s">
        <v>78</v>
      </c>
      <c r="AY99" s="247" t="s">
        <v>122</v>
      </c>
    </row>
    <row r="100" s="2" customFormat="1" ht="21.75" customHeight="1">
      <c r="A100" s="40"/>
      <c r="B100" s="41"/>
      <c r="C100" s="207" t="s">
        <v>128</v>
      </c>
      <c r="D100" s="207" t="s">
        <v>124</v>
      </c>
      <c r="E100" s="208" t="s">
        <v>145</v>
      </c>
      <c r="F100" s="209" t="s">
        <v>146</v>
      </c>
      <c r="G100" s="210" t="s">
        <v>147</v>
      </c>
      <c r="H100" s="211">
        <v>987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41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128</v>
      </c>
      <c r="AT100" s="219" t="s">
        <v>124</v>
      </c>
      <c r="AU100" s="219" t="s">
        <v>80</v>
      </c>
      <c r="AY100" s="19" t="s">
        <v>122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78</v>
      </c>
      <c r="BK100" s="220">
        <f>ROUND(I100*H100,2)</f>
        <v>0</v>
      </c>
      <c r="BL100" s="19" t="s">
        <v>128</v>
      </c>
      <c r="BM100" s="219" t="s">
        <v>148</v>
      </c>
    </row>
    <row r="101" s="2" customFormat="1">
      <c r="A101" s="40"/>
      <c r="B101" s="41"/>
      <c r="C101" s="42"/>
      <c r="D101" s="221" t="s">
        <v>130</v>
      </c>
      <c r="E101" s="42"/>
      <c r="F101" s="222" t="s">
        <v>149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130</v>
      </c>
      <c r="AU101" s="19" t="s">
        <v>80</v>
      </c>
    </row>
    <row r="102" s="13" customFormat="1">
      <c r="A102" s="13"/>
      <c r="B102" s="226"/>
      <c r="C102" s="227"/>
      <c r="D102" s="221" t="s">
        <v>132</v>
      </c>
      <c r="E102" s="228" t="s">
        <v>19</v>
      </c>
      <c r="F102" s="229" t="s">
        <v>150</v>
      </c>
      <c r="G102" s="227"/>
      <c r="H102" s="230">
        <v>552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132</v>
      </c>
      <c r="AU102" s="236" t="s">
        <v>80</v>
      </c>
      <c r="AV102" s="13" t="s">
        <v>80</v>
      </c>
      <c r="AW102" s="13" t="s">
        <v>32</v>
      </c>
      <c r="AX102" s="13" t="s">
        <v>70</v>
      </c>
      <c r="AY102" s="236" t="s">
        <v>122</v>
      </c>
    </row>
    <row r="103" s="13" customFormat="1">
      <c r="A103" s="13"/>
      <c r="B103" s="226"/>
      <c r="C103" s="227"/>
      <c r="D103" s="221" t="s">
        <v>132</v>
      </c>
      <c r="E103" s="228" t="s">
        <v>19</v>
      </c>
      <c r="F103" s="229" t="s">
        <v>151</v>
      </c>
      <c r="G103" s="227"/>
      <c r="H103" s="230">
        <v>435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132</v>
      </c>
      <c r="AU103" s="236" t="s">
        <v>80</v>
      </c>
      <c r="AV103" s="13" t="s">
        <v>80</v>
      </c>
      <c r="AW103" s="13" t="s">
        <v>32</v>
      </c>
      <c r="AX103" s="13" t="s">
        <v>70</v>
      </c>
      <c r="AY103" s="236" t="s">
        <v>122</v>
      </c>
    </row>
    <row r="104" s="14" customFormat="1">
      <c r="A104" s="14"/>
      <c r="B104" s="237"/>
      <c r="C104" s="238"/>
      <c r="D104" s="221" t="s">
        <v>132</v>
      </c>
      <c r="E104" s="239" t="s">
        <v>19</v>
      </c>
      <c r="F104" s="240" t="s">
        <v>134</v>
      </c>
      <c r="G104" s="238"/>
      <c r="H104" s="241">
        <v>987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132</v>
      </c>
      <c r="AU104" s="247" t="s">
        <v>80</v>
      </c>
      <c r="AV104" s="14" t="s">
        <v>128</v>
      </c>
      <c r="AW104" s="14" t="s">
        <v>32</v>
      </c>
      <c r="AX104" s="14" t="s">
        <v>78</v>
      </c>
      <c r="AY104" s="247" t="s">
        <v>122</v>
      </c>
    </row>
    <row r="105" s="2" customFormat="1" ht="33" customHeight="1">
      <c r="A105" s="40"/>
      <c r="B105" s="41"/>
      <c r="C105" s="207" t="s">
        <v>152</v>
      </c>
      <c r="D105" s="207" t="s">
        <v>124</v>
      </c>
      <c r="E105" s="208" t="s">
        <v>153</v>
      </c>
      <c r="F105" s="209" t="s">
        <v>154</v>
      </c>
      <c r="G105" s="210" t="s">
        <v>147</v>
      </c>
      <c r="H105" s="211">
        <v>987</v>
      </c>
      <c r="I105" s="212"/>
      <c r="J105" s="213">
        <f>ROUND(I105*H105,2)</f>
        <v>0</v>
      </c>
      <c r="K105" s="214"/>
      <c r="L105" s="46"/>
      <c r="M105" s="215" t="s">
        <v>19</v>
      </c>
      <c r="N105" s="216" t="s">
        <v>41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128</v>
      </c>
      <c r="AT105" s="219" t="s">
        <v>124</v>
      </c>
      <c r="AU105" s="219" t="s">
        <v>80</v>
      </c>
      <c r="AY105" s="19" t="s">
        <v>122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78</v>
      </c>
      <c r="BK105" s="220">
        <f>ROUND(I105*H105,2)</f>
        <v>0</v>
      </c>
      <c r="BL105" s="19" t="s">
        <v>128</v>
      </c>
      <c r="BM105" s="219" t="s">
        <v>155</v>
      </c>
    </row>
    <row r="106" s="2" customFormat="1">
      <c r="A106" s="40"/>
      <c r="B106" s="41"/>
      <c r="C106" s="42"/>
      <c r="D106" s="221" t="s">
        <v>130</v>
      </c>
      <c r="E106" s="42"/>
      <c r="F106" s="222" t="s">
        <v>156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130</v>
      </c>
      <c r="AU106" s="19" t="s">
        <v>80</v>
      </c>
    </row>
    <row r="107" s="13" customFormat="1">
      <c r="A107" s="13"/>
      <c r="B107" s="226"/>
      <c r="C107" s="227"/>
      <c r="D107" s="221" t="s">
        <v>132</v>
      </c>
      <c r="E107" s="228" t="s">
        <v>19</v>
      </c>
      <c r="F107" s="229" t="s">
        <v>150</v>
      </c>
      <c r="G107" s="227"/>
      <c r="H107" s="230">
        <v>552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132</v>
      </c>
      <c r="AU107" s="236" t="s">
        <v>80</v>
      </c>
      <c r="AV107" s="13" t="s">
        <v>80</v>
      </c>
      <c r="AW107" s="13" t="s">
        <v>32</v>
      </c>
      <c r="AX107" s="13" t="s">
        <v>70</v>
      </c>
      <c r="AY107" s="236" t="s">
        <v>122</v>
      </c>
    </row>
    <row r="108" s="13" customFormat="1">
      <c r="A108" s="13"/>
      <c r="B108" s="226"/>
      <c r="C108" s="227"/>
      <c r="D108" s="221" t="s">
        <v>132</v>
      </c>
      <c r="E108" s="228" t="s">
        <v>19</v>
      </c>
      <c r="F108" s="229" t="s">
        <v>151</v>
      </c>
      <c r="G108" s="227"/>
      <c r="H108" s="230">
        <v>435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132</v>
      </c>
      <c r="AU108" s="236" t="s">
        <v>80</v>
      </c>
      <c r="AV108" s="13" t="s">
        <v>80</v>
      </c>
      <c r="AW108" s="13" t="s">
        <v>32</v>
      </c>
      <c r="AX108" s="13" t="s">
        <v>70</v>
      </c>
      <c r="AY108" s="236" t="s">
        <v>122</v>
      </c>
    </row>
    <row r="109" s="14" customFormat="1">
      <c r="A109" s="14"/>
      <c r="B109" s="237"/>
      <c r="C109" s="238"/>
      <c r="D109" s="221" t="s">
        <v>132</v>
      </c>
      <c r="E109" s="239" t="s">
        <v>19</v>
      </c>
      <c r="F109" s="240" t="s">
        <v>134</v>
      </c>
      <c r="G109" s="238"/>
      <c r="H109" s="241">
        <v>987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132</v>
      </c>
      <c r="AU109" s="247" t="s">
        <v>80</v>
      </c>
      <c r="AV109" s="14" t="s">
        <v>128</v>
      </c>
      <c r="AW109" s="14" t="s">
        <v>32</v>
      </c>
      <c r="AX109" s="14" t="s">
        <v>78</v>
      </c>
      <c r="AY109" s="247" t="s">
        <v>122</v>
      </c>
    </row>
    <row r="110" s="2" customFormat="1" ht="33" customHeight="1">
      <c r="A110" s="40"/>
      <c r="B110" s="41"/>
      <c r="C110" s="207" t="s">
        <v>157</v>
      </c>
      <c r="D110" s="207" t="s">
        <v>124</v>
      </c>
      <c r="E110" s="208" t="s">
        <v>158</v>
      </c>
      <c r="F110" s="209" t="s">
        <v>159</v>
      </c>
      <c r="G110" s="210" t="s">
        <v>147</v>
      </c>
      <c r="H110" s="211">
        <v>987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41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128</v>
      </c>
      <c r="AT110" s="219" t="s">
        <v>124</v>
      </c>
      <c r="AU110" s="219" t="s">
        <v>80</v>
      </c>
      <c r="AY110" s="19" t="s">
        <v>122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78</v>
      </c>
      <c r="BK110" s="220">
        <f>ROUND(I110*H110,2)</f>
        <v>0</v>
      </c>
      <c r="BL110" s="19" t="s">
        <v>128</v>
      </c>
      <c r="BM110" s="219" t="s">
        <v>160</v>
      </c>
    </row>
    <row r="111" s="2" customFormat="1">
      <c r="A111" s="40"/>
      <c r="B111" s="41"/>
      <c r="C111" s="42"/>
      <c r="D111" s="221" t="s">
        <v>130</v>
      </c>
      <c r="E111" s="42"/>
      <c r="F111" s="222" t="s">
        <v>161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130</v>
      </c>
      <c r="AU111" s="19" t="s">
        <v>80</v>
      </c>
    </row>
    <row r="112" s="13" customFormat="1">
      <c r="A112" s="13"/>
      <c r="B112" s="226"/>
      <c r="C112" s="227"/>
      <c r="D112" s="221" t="s">
        <v>132</v>
      </c>
      <c r="E112" s="228" t="s">
        <v>19</v>
      </c>
      <c r="F112" s="229" t="s">
        <v>150</v>
      </c>
      <c r="G112" s="227"/>
      <c r="H112" s="230">
        <v>552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132</v>
      </c>
      <c r="AU112" s="236" t="s">
        <v>80</v>
      </c>
      <c r="AV112" s="13" t="s">
        <v>80</v>
      </c>
      <c r="AW112" s="13" t="s">
        <v>32</v>
      </c>
      <c r="AX112" s="13" t="s">
        <v>70</v>
      </c>
      <c r="AY112" s="236" t="s">
        <v>122</v>
      </c>
    </row>
    <row r="113" s="13" customFormat="1">
      <c r="A113" s="13"/>
      <c r="B113" s="226"/>
      <c r="C113" s="227"/>
      <c r="D113" s="221" t="s">
        <v>132</v>
      </c>
      <c r="E113" s="228" t="s">
        <v>19</v>
      </c>
      <c r="F113" s="229" t="s">
        <v>151</v>
      </c>
      <c r="G113" s="227"/>
      <c r="H113" s="230">
        <v>435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132</v>
      </c>
      <c r="AU113" s="236" t="s">
        <v>80</v>
      </c>
      <c r="AV113" s="13" t="s">
        <v>80</v>
      </c>
      <c r="AW113" s="13" t="s">
        <v>32</v>
      </c>
      <c r="AX113" s="13" t="s">
        <v>70</v>
      </c>
      <c r="AY113" s="236" t="s">
        <v>122</v>
      </c>
    </row>
    <row r="114" s="14" customFormat="1">
      <c r="A114" s="14"/>
      <c r="B114" s="237"/>
      <c r="C114" s="238"/>
      <c r="D114" s="221" t="s">
        <v>132</v>
      </c>
      <c r="E114" s="239" t="s">
        <v>19</v>
      </c>
      <c r="F114" s="240" t="s">
        <v>134</v>
      </c>
      <c r="G114" s="238"/>
      <c r="H114" s="241">
        <v>987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132</v>
      </c>
      <c r="AU114" s="247" t="s">
        <v>80</v>
      </c>
      <c r="AV114" s="14" t="s">
        <v>128</v>
      </c>
      <c r="AW114" s="14" t="s">
        <v>32</v>
      </c>
      <c r="AX114" s="14" t="s">
        <v>78</v>
      </c>
      <c r="AY114" s="247" t="s">
        <v>122</v>
      </c>
    </row>
    <row r="115" s="2" customFormat="1" ht="21.75" customHeight="1">
      <c r="A115" s="40"/>
      <c r="B115" s="41"/>
      <c r="C115" s="207" t="s">
        <v>162</v>
      </c>
      <c r="D115" s="207" t="s">
        <v>124</v>
      </c>
      <c r="E115" s="208" t="s">
        <v>163</v>
      </c>
      <c r="F115" s="209" t="s">
        <v>164</v>
      </c>
      <c r="G115" s="210" t="s">
        <v>127</v>
      </c>
      <c r="H115" s="211">
        <v>1875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41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128</v>
      </c>
      <c r="AT115" s="219" t="s">
        <v>124</v>
      </c>
      <c r="AU115" s="219" t="s">
        <v>80</v>
      </c>
      <c r="AY115" s="19" t="s">
        <v>122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78</v>
      </c>
      <c r="BK115" s="220">
        <f>ROUND(I115*H115,2)</f>
        <v>0</v>
      </c>
      <c r="BL115" s="19" t="s">
        <v>128</v>
      </c>
      <c r="BM115" s="219" t="s">
        <v>165</v>
      </c>
    </row>
    <row r="116" s="2" customFormat="1">
      <c r="A116" s="40"/>
      <c r="B116" s="41"/>
      <c r="C116" s="42"/>
      <c r="D116" s="221" t="s">
        <v>130</v>
      </c>
      <c r="E116" s="42"/>
      <c r="F116" s="222" t="s">
        <v>166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130</v>
      </c>
      <c r="AU116" s="19" t="s">
        <v>80</v>
      </c>
    </row>
    <row r="117" s="13" customFormat="1">
      <c r="A117" s="13"/>
      <c r="B117" s="226"/>
      <c r="C117" s="227"/>
      <c r="D117" s="221" t="s">
        <v>132</v>
      </c>
      <c r="E117" s="228" t="s">
        <v>19</v>
      </c>
      <c r="F117" s="229" t="s">
        <v>167</v>
      </c>
      <c r="G117" s="227"/>
      <c r="H117" s="230">
        <v>1875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132</v>
      </c>
      <c r="AU117" s="236" t="s">
        <v>80</v>
      </c>
      <c r="AV117" s="13" t="s">
        <v>80</v>
      </c>
      <c r="AW117" s="13" t="s">
        <v>32</v>
      </c>
      <c r="AX117" s="13" t="s">
        <v>70</v>
      </c>
      <c r="AY117" s="236" t="s">
        <v>122</v>
      </c>
    </row>
    <row r="118" s="14" customFormat="1">
      <c r="A118" s="14"/>
      <c r="B118" s="237"/>
      <c r="C118" s="238"/>
      <c r="D118" s="221" t="s">
        <v>132</v>
      </c>
      <c r="E118" s="239" t="s">
        <v>19</v>
      </c>
      <c r="F118" s="240" t="s">
        <v>134</v>
      </c>
      <c r="G118" s="238"/>
      <c r="H118" s="241">
        <v>1875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132</v>
      </c>
      <c r="AU118" s="247" t="s">
        <v>80</v>
      </c>
      <c r="AV118" s="14" t="s">
        <v>128</v>
      </c>
      <c r="AW118" s="14" t="s">
        <v>32</v>
      </c>
      <c r="AX118" s="14" t="s">
        <v>78</v>
      </c>
      <c r="AY118" s="247" t="s">
        <v>122</v>
      </c>
    </row>
    <row r="119" s="2" customFormat="1" ht="21.75" customHeight="1">
      <c r="A119" s="40"/>
      <c r="B119" s="41"/>
      <c r="C119" s="207" t="s">
        <v>168</v>
      </c>
      <c r="D119" s="207" t="s">
        <v>124</v>
      </c>
      <c r="E119" s="208" t="s">
        <v>169</v>
      </c>
      <c r="F119" s="209" t="s">
        <v>170</v>
      </c>
      <c r="G119" s="210" t="s">
        <v>127</v>
      </c>
      <c r="H119" s="211">
        <v>1875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41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128</v>
      </c>
      <c r="AT119" s="219" t="s">
        <v>124</v>
      </c>
      <c r="AU119" s="219" t="s">
        <v>80</v>
      </c>
      <c r="AY119" s="19" t="s">
        <v>122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78</v>
      </c>
      <c r="BK119" s="220">
        <f>ROUND(I119*H119,2)</f>
        <v>0</v>
      </c>
      <c r="BL119" s="19" t="s">
        <v>128</v>
      </c>
      <c r="BM119" s="219" t="s">
        <v>171</v>
      </c>
    </row>
    <row r="120" s="2" customFormat="1">
      <c r="A120" s="40"/>
      <c r="B120" s="41"/>
      <c r="C120" s="42"/>
      <c r="D120" s="221" t="s">
        <v>130</v>
      </c>
      <c r="E120" s="42"/>
      <c r="F120" s="222" t="s">
        <v>172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130</v>
      </c>
      <c r="AU120" s="19" t="s">
        <v>80</v>
      </c>
    </row>
    <row r="121" s="2" customFormat="1" ht="16.5" customHeight="1">
      <c r="A121" s="40"/>
      <c r="B121" s="41"/>
      <c r="C121" s="248" t="s">
        <v>173</v>
      </c>
      <c r="D121" s="248" t="s">
        <v>174</v>
      </c>
      <c r="E121" s="249" t="s">
        <v>175</v>
      </c>
      <c r="F121" s="250" t="s">
        <v>176</v>
      </c>
      <c r="G121" s="251" t="s">
        <v>177</v>
      </c>
      <c r="H121" s="252">
        <v>46.875</v>
      </c>
      <c r="I121" s="253"/>
      <c r="J121" s="254">
        <f>ROUND(I121*H121,2)</f>
        <v>0</v>
      </c>
      <c r="K121" s="255"/>
      <c r="L121" s="256"/>
      <c r="M121" s="257" t="s">
        <v>19</v>
      </c>
      <c r="N121" s="258" t="s">
        <v>41</v>
      </c>
      <c r="O121" s="86"/>
      <c r="P121" s="217">
        <f>O121*H121</f>
        <v>0</v>
      </c>
      <c r="Q121" s="217">
        <v>0.001</v>
      </c>
      <c r="R121" s="217">
        <f>Q121*H121</f>
        <v>0.046875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168</v>
      </c>
      <c r="AT121" s="219" t="s">
        <v>174</v>
      </c>
      <c r="AU121" s="219" t="s">
        <v>80</v>
      </c>
      <c r="AY121" s="19" t="s">
        <v>122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78</v>
      </c>
      <c r="BK121" s="220">
        <f>ROUND(I121*H121,2)</f>
        <v>0</v>
      </c>
      <c r="BL121" s="19" t="s">
        <v>128</v>
      </c>
      <c r="BM121" s="219" t="s">
        <v>178</v>
      </c>
    </row>
    <row r="122" s="13" customFormat="1">
      <c r="A122" s="13"/>
      <c r="B122" s="226"/>
      <c r="C122" s="227"/>
      <c r="D122" s="221" t="s">
        <v>132</v>
      </c>
      <c r="E122" s="228" t="s">
        <v>19</v>
      </c>
      <c r="F122" s="229" t="s">
        <v>179</v>
      </c>
      <c r="G122" s="227"/>
      <c r="H122" s="230">
        <v>46.875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132</v>
      </c>
      <c r="AU122" s="236" t="s">
        <v>80</v>
      </c>
      <c r="AV122" s="13" t="s">
        <v>80</v>
      </c>
      <c r="AW122" s="13" t="s">
        <v>32</v>
      </c>
      <c r="AX122" s="13" t="s">
        <v>70</v>
      </c>
      <c r="AY122" s="236" t="s">
        <v>122</v>
      </c>
    </row>
    <row r="123" s="14" customFormat="1">
      <c r="A123" s="14"/>
      <c r="B123" s="237"/>
      <c r="C123" s="238"/>
      <c r="D123" s="221" t="s">
        <v>132</v>
      </c>
      <c r="E123" s="239" t="s">
        <v>19</v>
      </c>
      <c r="F123" s="240" t="s">
        <v>134</v>
      </c>
      <c r="G123" s="238"/>
      <c r="H123" s="241">
        <v>46.875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132</v>
      </c>
      <c r="AU123" s="247" t="s">
        <v>80</v>
      </c>
      <c r="AV123" s="14" t="s">
        <v>128</v>
      </c>
      <c r="AW123" s="14" t="s">
        <v>32</v>
      </c>
      <c r="AX123" s="14" t="s">
        <v>78</v>
      </c>
      <c r="AY123" s="247" t="s">
        <v>122</v>
      </c>
    </row>
    <row r="124" s="2" customFormat="1" ht="21.75" customHeight="1">
      <c r="A124" s="40"/>
      <c r="B124" s="41"/>
      <c r="C124" s="207" t="s">
        <v>180</v>
      </c>
      <c r="D124" s="207" t="s">
        <v>124</v>
      </c>
      <c r="E124" s="208" t="s">
        <v>181</v>
      </c>
      <c r="F124" s="209" t="s">
        <v>182</v>
      </c>
      <c r="G124" s="210" t="s">
        <v>127</v>
      </c>
      <c r="H124" s="211">
        <v>3600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41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128</v>
      </c>
      <c r="AT124" s="219" t="s">
        <v>124</v>
      </c>
      <c r="AU124" s="219" t="s">
        <v>80</v>
      </c>
      <c r="AY124" s="19" t="s">
        <v>122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78</v>
      </c>
      <c r="BK124" s="220">
        <f>ROUND(I124*H124,2)</f>
        <v>0</v>
      </c>
      <c r="BL124" s="19" t="s">
        <v>128</v>
      </c>
      <c r="BM124" s="219" t="s">
        <v>183</v>
      </c>
    </row>
    <row r="125" s="2" customFormat="1">
      <c r="A125" s="40"/>
      <c r="B125" s="41"/>
      <c r="C125" s="42"/>
      <c r="D125" s="221" t="s">
        <v>130</v>
      </c>
      <c r="E125" s="42"/>
      <c r="F125" s="222" t="s">
        <v>172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130</v>
      </c>
      <c r="AU125" s="19" t="s">
        <v>80</v>
      </c>
    </row>
    <row r="126" s="2" customFormat="1" ht="16.5" customHeight="1">
      <c r="A126" s="40"/>
      <c r="B126" s="41"/>
      <c r="C126" s="248" t="s">
        <v>184</v>
      </c>
      <c r="D126" s="248" t="s">
        <v>174</v>
      </c>
      <c r="E126" s="249" t="s">
        <v>185</v>
      </c>
      <c r="F126" s="250" t="s">
        <v>186</v>
      </c>
      <c r="G126" s="251" t="s">
        <v>177</v>
      </c>
      <c r="H126" s="252">
        <v>90</v>
      </c>
      <c r="I126" s="253"/>
      <c r="J126" s="254">
        <f>ROUND(I126*H126,2)</f>
        <v>0</v>
      </c>
      <c r="K126" s="255"/>
      <c r="L126" s="256"/>
      <c r="M126" s="257" t="s">
        <v>19</v>
      </c>
      <c r="N126" s="258" t="s">
        <v>41</v>
      </c>
      <c r="O126" s="86"/>
      <c r="P126" s="217">
        <f>O126*H126</f>
        <v>0</v>
      </c>
      <c r="Q126" s="217">
        <v>0.001</v>
      </c>
      <c r="R126" s="217">
        <f>Q126*H126</f>
        <v>0.089999999999999997</v>
      </c>
      <c r="S126" s="217">
        <v>0</v>
      </c>
      <c r="T126" s="21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9" t="s">
        <v>168</v>
      </c>
      <c r="AT126" s="219" t="s">
        <v>174</v>
      </c>
      <c r="AU126" s="219" t="s">
        <v>80</v>
      </c>
      <c r="AY126" s="19" t="s">
        <v>122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9" t="s">
        <v>78</v>
      </c>
      <c r="BK126" s="220">
        <f>ROUND(I126*H126,2)</f>
        <v>0</v>
      </c>
      <c r="BL126" s="19" t="s">
        <v>128</v>
      </c>
      <c r="BM126" s="219" t="s">
        <v>187</v>
      </c>
    </row>
    <row r="127" s="13" customFormat="1">
      <c r="A127" s="13"/>
      <c r="B127" s="226"/>
      <c r="C127" s="227"/>
      <c r="D127" s="221" t="s">
        <v>132</v>
      </c>
      <c r="E127" s="228" t="s">
        <v>19</v>
      </c>
      <c r="F127" s="229" t="s">
        <v>188</v>
      </c>
      <c r="G127" s="227"/>
      <c r="H127" s="230">
        <v>90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132</v>
      </c>
      <c r="AU127" s="236" t="s">
        <v>80</v>
      </c>
      <c r="AV127" s="13" t="s">
        <v>80</v>
      </c>
      <c r="AW127" s="13" t="s">
        <v>32</v>
      </c>
      <c r="AX127" s="13" t="s">
        <v>70</v>
      </c>
      <c r="AY127" s="236" t="s">
        <v>122</v>
      </c>
    </row>
    <row r="128" s="14" customFormat="1">
      <c r="A128" s="14"/>
      <c r="B128" s="237"/>
      <c r="C128" s="238"/>
      <c r="D128" s="221" t="s">
        <v>132</v>
      </c>
      <c r="E128" s="239" t="s">
        <v>19</v>
      </c>
      <c r="F128" s="240" t="s">
        <v>134</v>
      </c>
      <c r="G128" s="238"/>
      <c r="H128" s="241">
        <v>90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132</v>
      </c>
      <c r="AU128" s="247" t="s">
        <v>80</v>
      </c>
      <c r="AV128" s="14" t="s">
        <v>128</v>
      </c>
      <c r="AW128" s="14" t="s">
        <v>32</v>
      </c>
      <c r="AX128" s="14" t="s">
        <v>78</v>
      </c>
      <c r="AY128" s="247" t="s">
        <v>122</v>
      </c>
    </row>
    <row r="129" s="2" customFormat="1" ht="21.75" customHeight="1">
      <c r="A129" s="40"/>
      <c r="B129" s="41"/>
      <c r="C129" s="207" t="s">
        <v>189</v>
      </c>
      <c r="D129" s="207" t="s">
        <v>124</v>
      </c>
      <c r="E129" s="208" t="s">
        <v>190</v>
      </c>
      <c r="F129" s="209" t="s">
        <v>191</v>
      </c>
      <c r="G129" s="210" t="s">
        <v>127</v>
      </c>
      <c r="H129" s="211">
        <v>1875</v>
      </c>
      <c r="I129" s="212"/>
      <c r="J129" s="213">
        <f>ROUND(I129*H129,2)</f>
        <v>0</v>
      </c>
      <c r="K129" s="214"/>
      <c r="L129" s="46"/>
      <c r="M129" s="215" t="s">
        <v>19</v>
      </c>
      <c r="N129" s="216" t="s">
        <v>41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128</v>
      </c>
      <c r="AT129" s="219" t="s">
        <v>124</v>
      </c>
      <c r="AU129" s="219" t="s">
        <v>80</v>
      </c>
      <c r="AY129" s="19" t="s">
        <v>122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78</v>
      </c>
      <c r="BK129" s="220">
        <f>ROUND(I129*H129,2)</f>
        <v>0</v>
      </c>
      <c r="BL129" s="19" t="s">
        <v>128</v>
      </c>
      <c r="BM129" s="219" t="s">
        <v>192</v>
      </c>
    </row>
    <row r="130" s="2" customFormat="1">
      <c r="A130" s="40"/>
      <c r="B130" s="41"/>
      <c r="C130" s="42"/>
      <c r="D130" s="221" t="s">
        <v>130</v>
      </c>
      <c r="E130" s="42"/>
      <c r="F130" s="222" t="s">
        <v>193</v>
      </c>
      <c r="G130" s="42"/>
      <c r="H130" s="42"/>
      <c r="I130" s="223"/>
      <c r="J130" s="42"/>
      <c r="K130" s="42"/>
      <c r="L130" s="46"/>
      <c r="M130" s="224"/>
      <c r="N130" s="22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130</v>
      </c>
      <c r="AU130" s="19" t="s">
        <v>80</v>
      </c>
    </row>
    <row r="131" s="2" customFormat="1" ht="16.5" customHeight="1">
      <c r="A131" s="40"/>
      <c r="B131" s="41"/>
      <c r="C131" s="207" t="s">
        <v>194</v>
      </c>
      <c r="D131" s="207" t="s">
        <v>124</v>
      </c>
      <c r="E131" s="208" t="s">
        <v>195</v>
      </c>
      <c r="F131" s="209" t="s">
        <v>196</v>
      </c>
      <c r="G131" s="210" t="s">
        <v>127</v>
      </c>
      <c r="H131" s="211">
        <v>2160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41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128</v>
      </c>
      <c r="AT131" s="219" t="s">
        <v>124</v>
      </c>
      <c r="AU131" s="219" t="s">
        <v>80</v>
      </c>
      <c r="AY131" s="19" t="s">
        <v>122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78</v>
      </c>
      <c r="BK131" s="220">
        <f>ROUND(I131*H131,2)</f>
        <v>0</v>
      </c>
      <c r="BL131" s="19" t="s">
        <v>128</v>
      </c>
      <c r="BM131" s="219" t="s">
        <v>197</v>
      </c>
    </row>
    <row r="132" s="2" customFormat="1">
      <c r="A132" s="40"/>
      <c r="B132" s="41"/>
      <c r="C132" s="42"/>
      <c r="D132" s="221" t="s">
        <v>130</v>
      </c>
      <c r="E132" s="42"/>
      <c r="F132" s="222" t="s">
        <v>198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130</v>
      </c>
      <c r="AU132" s="19" t="s">
        <v>80</v>
      </c>
    </row>
    <row r="133" s="13" customFormat="1">
      <c r="A133" s="13"/>
      <c r="B133" s="226"/>
      <c r="C133" s="227"/>
      <c r="D133" s="221" t="s">
        <v>132</v>
      </c>
      <c r="E133" s="228" t="s">
        <v>19</v>
      </c>
      <c r="F133" s="229" t="s">
        <v>199</v>
      </c>
      <c r="G133" s="227"/>
      <c r="H133" s="230">
        <v>1170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132</v>
      </c>
      <c r="AU133" s="236" t="s">
        <v>80</v>
      </c>
      <c r="AV133" s="13" t="s">
        <v>80</v>
      </c>
      <c r="AW133" s="13" t="s">
        <v>32</v>
      </c>
      <c r="AX133" s="13" t="s">
        <v>70</v>
      </c>
      <c r="AY133" s="236" t="s">
        <v>122</v>
      </c>
    </row>
    <row r="134" s="13" customFormat="1">
      <c r="A134" s="13"/>
      <c r="B134" s="226"/>
      <c r="C134" s="227"/>
      <c r="D134" s="221" t="s">
        <v>132</v>
      </c>
      <c r="E134" s="228" t="s">
        <v>19</v>
      </c>
      <c r="F134" s="229" t="s">
        <v>200</v>
      </c>
      <c r="G134" s="227"/>
      <c r="H134" s="230">
        <v>990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132</v>
      </c>
      <c r="AU134" s="236" t="s">
        <v>80</v>
      </c>
      <c r="AV134" s="13" t="s">
        <v>80</v>
      </c>
      <c r="AW134" s="13" t="s">
        <v>32</v>
      </c>
      <c r="AX134" s="13" t="s">
        <v>70</v>
      </c>
      <c r="AY134" s="236" t="s">
        <v>122</v>
      </c>
    </row>
    <row r="135" s="14" customFormat="1">
      <c r="A135" s="14"/>
      <c r="B135" s="237"/>
      <c r="C135" s="238"/>
      <c r="D135" s="221" t="s">
        <v>132</v>
      </c>
      <c r="E135" s="239" t="s">
        <v>19</v>
      </c>
      <c r="F135" s="240" t="s">
        <v>134</v>
      </c>
      <c r="G135" s="238"/>
      <c r="H135" s="241">
        <v>2160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7" t="s">
        <v>132</v>
      </c>
      <c r="AU135" s="247" t="s">
        <v>80</v>
      </c>
      <c r="AV135" s="14" t="s">
        <v>128</v>
      </c>
      <c r="AW135" s="14" t="s">
        <v>32</v>
      </c>
      <c r="AX135" s="14" t="s">
        <v>78</v>
      </c>
      <c r="AY135" s="247" t="s">
        <v>122</v>
      </c>
    </row>
    <row r="136" s="2" customFormat="1" ht="16.5" customHeight="1">
      <c r="A136" s="40"/>
      <c r="B136" s="41"/>
      <c r="C136" s="248" t="s">
        <v>201</v>
      </c>
      <c r="D136" s="248" t="s">
        <v>174</v>
      </c>
      <c r="E136" s="249" t="s">
        <v>202</v>
      </c>
      <c r="F136" s="250" t="s">
        <v>203</v>
      </c>
      <c r="G136" s="251" t="s">
        <v>127</v>
      </c>
      <c r="H136" s="252">
        <v>2376</v>
      </c>
      <c r="I136" s="253"/>
      <c r="J136" s="254">
        <f>ROUND(I136*H136,2)</f>
        <v>0</v>
      </c>
      <c r="K136" s="255"/>
      <c r="L136" s="256"/>
      <c r="M136" s="257" t="s">
        <v>19</v>
      </c>
      <c r="N136" s="258" t="s">
        <v>41</v>
      </c>
      <c r="O136" s="86"/>
      <c r="P136" s="217">
        <f>O136*H136</f>
        <v>0</v>
      </c>
      <c r="Q136" s="217">
        <v>0.00040000000000000002</v>
      </c>
      <c r="R136" s="217">
        <f>Q136*H136</f>
        <v>0.95040000000000002</v>
      </c>
      <c r="S136" s="217">
        <v>0</v>
      </c>
      <c r="T136" s="21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168</v>
      </c>
      <c r="AT136" s="219" t="s">
        <v>174</v>
      </c>
      <c r="AU136" s="219" t="s">
        <v>80</v>
      </c>
      <c r="AY136" s="19" t="s">
        <v>122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9" t="s">
        <v>78</v>
      </c>
      <c r="BK136" s="220">
        <f>ROUND(I136*H136,2)</f>
        <v>0</v>
      </c>
      <c r="BL136" s="19" t="s">
        <v>128</v>
      </c>
      <c r="BM136" s="219" t="s">
        <v>204</v>
      </c>
    </row>
    <row r="137" s="13" customFormat="1">
      <c r="A137" s="13"/>
      <c r="B137" s="226"/>
      <c r="C137" s="227"/>
      <c r="D137" s="221" t="s">
        <v>132</v>
      </c>
      <c r="E137" s="228" t="s">
        <v>19</v>
      </c>
      <c r="F137" s="229" t="s">
        <v>205</v>
      </c>
      <c r="G137" s="227"/>
      <c r="H137" s="230">
        <v>1287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132</v>
      </c>
      <c r="AU137" s="236" t="s">
        <v>80</v>
      </c>
      <c r="AV137" s="13" t="s">
        <v>80</v>
      </c>
      <c r="AW137" s="13" t="s">
        <v>32</v>
      </c>
      <c r="AX137" s="13" t="s">
        <v>70</v>
      </c>
      <c r="AY137" s="236" t="s">
        <v>122</v>
      </c>
    </row>
    <row r="138" s="13" customFormat="1">
      <c r="A138" s="13"/>
      <c r="B138" s="226"/>
      <c r="C138" s="227"/>
      <c r="D138" s="221" t="s">
        <v>132</v>
      </c>
      <c r="E138" s="228" t="s">
        <v>19</v>
      </c>
      <c r="F138" s="229" t="s">
        <v>206</v>
      </c>
      <c r="G138" s="227"/>
      <c r="H138" s="230">
        <v>1089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132</v>
      </c>
      <c r="AU138" s="236" t="s">
        <v>80</v>
      </c>
      <c r="AV138" s="13" t="s">
        <v>80</v>
      </c>
      <c r="AW138" s="13" t="s">
        <v>32</v>
      </c>
      <c r="AX138" s="13" t="s">
        <v>70</v>
      </c>
      <c r="AY138" s="236" t="s">
        <v>122</v>
      </c>
    </row>
    <row r="139" s="14" customFormat="1">
      <c r="A139" s="14"/>
      <c r="B139" s="237"/>
      <c r="C139" s="238"/>
      <c r="D139" s="221" t="s">
        <v>132</v>
      </c>
      <c r="E139" s="239" t="s">
        <v>19</v>
      </c>
      <c r="F139" s="240" t="s">
        <v>134</v>
      </c>
      <c r="G139" s="238"/>
      <c r="H139" s="241">
        <v>2376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132</v>
      </c>
      <c r="AU139" s="247" t="s">
        <v>80</v>
      </c>
      <c r="AV139" s="14" t="s">
        <v>128</v>
      </c>
      <c r="AW139" s="14" t="s">
        <v>32</v>
      </c>
      <c r="AX139" s="14" t="s">
        <v>78</v>
      </c>
      <c r="AY139" s="247" t="s">
        <v>122</v>
      </c>
    </row>
    <row r="140" s="2" customFormat="1" ht="21.75" customHeight="1">
      <c r="A140" s="40"/>
      <c r="B140" s="41"/>
      <c r="C140" s="207" t="s">
        <v>8</v>
      </c>
      <c r="D140" s="207" t="s">
        <v>124</v>
      </c>
      <c r="E140" s="208" t="s">
        <v>207</v>
      </c>
      <c r="F140" s="209" t="s">
        <v>208</v>
      </c>
      <c r="G140" s="210" t="s">
        <v>127</v>
      </c>
      <c r="H140" s="211">
        <v>1920</v>
      </c>
      <c r="I140" s="212"/>
      <c r="J140" s="213">
        <f>ROUND(I140*H140,2)</f>
        <v>0</v>
      </c>
      <c r="K140" s="214"/>
      <c r="L140" s="46"/>
      <c r="M140" s="215" t="s">
        <v>19</v>
      </c>
      <c r="N140" s="216" t="s">
        <v>41</v>
      </c>
      <c r="O140" s="86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128</v>
      </c>
      <c r="AT140" s="219" t="s">
        <v>124</v>
      </c>
      <c r="AU140" s="219" t="s">
        <v>80</v>
      </c>
      <c r="AY140" s="19" t="s">
        <v>122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78</v>
      </c>
      <c r="BK140" s="220">
        <f>ROUND(I140*H140,2)</f>
        <v>0</v>
      </c>
      <c r="BL140" s="19" t="s">
        <v>128</v>
      </c>
      <c r="BM140" s="219" t="s">
        <v>209</v>
      </c>
    </row>
    <row r="141" s="2" customFormat="1">
      <c r="A141" s="40"/>
      <c r="B141" s="41"/>
      <c r="C141" s="42"/>
      <c r="D141" s="221" t="s">
        <v>130</v>
      </c>
      <c r="E141" s="42"/>
      <c r="F141" s="222" t="s">
        <v>210</v>
      </c>
      <c r="G141" s="42"/>
      <c r="H141" s="42"/>
      <c r="I141" s="223"/>
      <c r="J141" s="42"/>
      <c r="K141" s="42"/>
      <c r="L141" s="46"/>
      <c r="M141" s="224"/>
      <c r="N141" s="22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130</v>
      </c>
      <c r="AU141" s="19" t="s">
        <v>80</v>
      </c>
    </row>
    <row r="142" s="13" customFormat="1">
      <c r="A142" s="13"/>
      <c r="B142" s="226"/>
      <c r="C142" s="227"/>
      <c r="D142" s="221" t="s">
        <v>132</v>
      </c>
      <c r="E142" s="228" t="s">
        <v>19</v>
      </c>
      <c r="F142" s="229" t="s">
        <v>211</v>
      </c>
      <c r="G142" s="227"/>
      <c r="H142" s="230">
        <v>1920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132</v>
      </c>
      <c r="AU142" s="236" t="s">
        <v>80</v>
      </c>
      <c r="AV142" s="13" t="s">
        <v>80</v>
      </c>
      <c r="AW142" s="13" t="s">
        <v>32</v>
      </c>
      <c r="AX142" s="13" t="s">
        <v>70</v>
      </c>
      <c r="AY142" s="236" t="s">
        <v>122</v>
      </c>
    </row>
    <row r="143" s="14" customFormat="1">
      <c r="A143" s="14"/>
      <c r="B143" s="237"/>
      <c r="C143" s="238"/>
      <c r="D143" s="221" t="s">
        <v>132</v>
      </c>
      <c r="E143" s="239" t="s">
        <v>19</v>
      </c>
      <c r="F143" s="240" t="s">
        <v>134</v>
      </c>
      <c r="G143" s="238"/>
      <c r="H143" s="241">
        <v>1920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132</v>
      </c>
      <c r="AU143" s="247" t="s">
        <v>80</v>
      </c>
      <c r="AV143" s="14" t="s">
        <v>128</v>
      </c>
      <c r="AW143" s="14" t="s">
        <v>32</v>
      </c>
      <c r="AX143" s="14" t="s">
        <v>78</v>
      </c>
      <c r="AY143" s="247" t="s">
        <v>122</v>
      </c>
    </row>
    <row r="144" s="2" customFormat="1" ht="21.75" customHeight="1">
      <c r="A144" s="40"/>
      <c r="B144" s="41"/>
      <c r="C144" s="207" t="s">
        <v>212</v>
      </c>
      <c r="D144" s="207" t="s">
        <v>124</v>
      </c>
      <c r="E144" s="208" t="s">
        <v>213</v>
      </c>
      <c r="F144" s="209" t="s">
        <v>214</v>
      </c>
      <c r="G144" s="210" t="s">
        <v>127</v>
      </c>
      <c r="H144" s="211">
        <v>1680</v>
      </c>
      <c r="I144" s="212"/>
      <c r="J144" s="213">
        <f>ROUND(I144*H144,2)</f>
        <v>0</v>
      </c>
      <c r="K144" s="214"/>
      <c r="L144" s="46"/>
      <c r="M144" s="215" t="s">
        <v>19</v>
      </c>
      <c r="N144" s="216" t="s">
        <v>41</v>
      </c>
      <c r="O144" s="86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128</v>
      </c>
      <c r="AT144" s="219" t="s">
        <v>124</v>
      </c>
      <c r="AU144" s="219" t="s">
        <v>80</v>
      </c>
      <c r="AY144" s="19" t="s">
        <v>122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78</v>
      </c>
      <c r="BK144" s="220">
        <f>ROUND(I144*H144,2)</f>
        <v>0</v>
      </c>
      <c r="BL144" s="19" t="s">
        <v>128</v>
      </c>
      <c r="BM144" s="219" t="s">
        <v>215</v>
      </c>
    </row>
    <row r="145" s="2" customFormat="1">
      <c r="A145" s="40"/>
      <c r="B145" s="41"/>
      <c r="C145" s="42"/>
      <c r="D145" s="221" t="s">
        <v>130</v>
      </c>
      <c r="E145" s="42"/>
      <c r="F145" s="222" t="s">
        <v>210</v>
      </c>
      <c r="G145" s="42"/>
      <c r="H145" s="42"/>
      <c r="I145" s="223"/>
      <c r="J145" s="42"/>
      <c r="K145" s="42"/>
      <c r="L145" s="46"/>
      <c r="M145" s="224"/>
      <c r="N145" s="22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130</v>
      </c>
      <c r="AU145" s="19" t="s">
        <v>80</v>
      </c>
    </row>
    <row r="146" s="13" customFormat="1">
      <c r="A146" s="13"/>
      <c r="B146" s="226"/>
      <c r="C146" s="227"/>
      <c r="D146" s="221" t="s">
        <v>132</v>
      </c>
      <c r="E146" s="228" t="s">
        <v>19</v>
      </c>
      <c r="F146" s="229" t="s">
        <v>216</v>
      </c>
      <c r="G146" s="227"/>
      <c r="H146" s="230">
        <v>1680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132</v>
      </c>
      <c r="AU146" s="236" t="s">
        <v>80</v>
      </c>
      <c r="AV146" s="13" t="s">
        <v>80</v>
      </c>
      <c r="AW146" s="13" t="s">
        <v>32</v>
      </c>
      <c r="AX146" s="13" t="s">
        <v>70</v>
      </c>
      <c r="AY146" s="236" t="s">
        <v>122</v>
      </c>
    </row>
    <row r="147" s="14" customFormat="1">
      <c r="A147" s="14"/>
      <c r="B147" s="237"/>
      <c r="C147" s="238"/>
      <c r="D147" s="221" t="s">
        <v>132</v>
      </c>
      <c r="E147" s="239" t="s">
        <v>19</v>
      </c>
      <c r="F147" s="240" t="s">
        <v>134</v>
      </c>
      <c r="G147" s="238"/>
      <c r="H147" s="241">
        <v>1680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132</v>
      </c>
      <c r="AU147" s="247" t="s">
        <v>80</v>
      </c>
      <c r="AV147" s="14" t="s">
        <v>128</v>
      </c>
      <c r="AW147" s="14" t="s">
        <v>32</v>
      </c>
      <c r="AX147" s="14" t="s">
        <v>78</v>
      </c>
      <c r="AY147" s="247" t="s">
        <v>122</v>
      </c>
    </row>
    <row r="148" s="2" customFormat="1" ht="21.75" customHeight="1">
      <c r="A148" s="40"/>
      <c r="B148" s="41"/>
      <c r="C148" s="207" t="s">
        <v>217</v>
      </c>
      <c r="D148" s="207" t="s">
        <v>124</v>
      </c>
      <c r="E148" s="208" t="s">
        <v>218</v>
      </c>
      <c r="F148" s="209" t="s">
        <v>219</v>
      </c>
      <c r="G148" s="210" t="s">
        <v>127</v>
      </c>
      <c r="H148" s="211">
        <v>3600</v>
      </c>
      <c r="I148" s="212"/>
      <c r="J148" s="213">
        <f>ROUND(I148*H148,2)</f>
        <v>0</v>
      </c>
      <c r="K148" s="214"/>
      <c r="L148" s="46"/>
      <c r="M148" s="215" t="s">
        <v>19</v>
      </c>
      <c r="N148" s="216" t="s">
        <v>41</v>
      </c>
      <c r="O148" s="86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9" t="s">
        <v>128</v>
      </c>
      <c r="AT148" s="219" t="s">
        <v>124</v>
      </c>
      <c r="AU148" s="219" t="s">
        <v>80</v>
      </c>
      <c r="AY148" s="19" t="s">
        <v>122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78</v>
      </c>
      <c r="BK148" s="220">
        <f>ROUND(I148*H148,2)</f>
        <v>0</v>
      </c>
      <c r="BL148" s="19" t="s">
        <v>128</v>
      </c>
      <c r="BM148" s="219" t="s">
        <v>220</v>
      </c>
    </row>
    <row r="149" s="2" customFormat="1">
      <c r="A149" s="40"/>
      <c r="B149" s="41"/>
      <c r="C149" s="42"/>
      <c r="D149" s="221" t="s">
        <v>130</v>
      </c>
      <c r="E149" s="42"/>
      <c r="F149" s="222" t="s">
        <v>166</v>
      </c>
      <c r="G149" s="42"/>
      <c r="H149" s="42"/>
      <c r="I149" s="223"/>
      <c r="J149" s="42"/>
      <c r="K149" s="42"/>
      <c r="L149" s="46"/>
      <c r="M149" s="224"/>
      <c r="N149" s="22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130</v>
      </c>
      <c r="AU149" s="19" t="s">
        <v>80</v>
      </c>
    </row>
    <row r="150" s="13" customFormat="1">
      <c r="A150" s="13"/>
      <c r="B150" s="226"/>
      <c r="C150" s="227"/>
      <c r="D150" s="221" t="s">
        <v>132</v>
      </c>
      <c r="E150" s="228" t="s">
        <v>19</v>
      </c>
      <c r="F150" s="229" t="s">
        <v>221</v>
      </c>
      <c r="G150" s="227"/>
      <c r="H150" s="230">
        <v>3600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132</v>
      </c>
      <c r="AU150" s="236" t="s">
        <v>80</v>
      </c>
      <c r="AV150" s="13" t="s">
        <v>80</v>
      </c>
      <c r="AW150" s="13" t="s">
        <v>32</v>
      </c>
      <c r="AX150" s="13" t="s">
        <v>70</v>
      </c>
      <c r="AY150" s="236" t="s">
        <v>122</v>
      </c>
    </row>
    <row r="151" s="14" customFormat="1">
      <c r="A151" s="14"/>
      <c r="B151" s="237"/>
      <c r="C151" s="238"/>
      <c r="D151" s="221" t="s">
        <v>132</v>
      </c>
      <c r="E151" s="239" t="s">
        <v>19</v>
      </c>
      <c r="F151" s="240" t="s">
        <v>134</v>
      </c>
      <c r="G151" s="238"/>
      <c r="H151" s="241">
        <v>3600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132</v>
      </c>
      <c r="AU151" s="247" t="s">
        <v>80</v>
      </c>
      <c r="AV151" s="14" t="s">
        <v>128</v>
      </c>
      <c r="AW151" s="14" t="s">
        <v>32</v>
      </c>
      <c r="AX151" s="14" t="s">
        <v>78</v>
      </c>
      <c r="AY151" s="247" t="s">
        <v>122</v>
      </c>
    </row>
    <row r="152" s="2" customFormat="1" ht="16.5" customHeight="1">
      <c r="A152" s="40"/>
      <c r="B152" s="41"/>
      <c r="C152" s="207" t="s">
        <v>222</v>
      </c>
      <c r="D152" s="207" t="s">
        <v>124</v>
      </c>
      <c r="E152" s="208" t="s">
        <v>223</v>
      </c>
      <c r="F152" s="209" t="s">
        <v>224</v>
      </c>
      <c r="G152" s="210" t="s">
        <v>225</v>
      </c>
      <c r="H152" s="211">
        <v>335</v>
      </c>
      <c r="I152" s="212"/>
      <c r="J152" s="213">
        <f>ROUND(I152*H152,2)</f>
        <v>0</v>
      </c>
      <c r="K152" s="214"/>
      <c r="L152" s="46"/>
      <c r="M152" s="215" t="s">
        <v>19</v>
      </c>
      <c r="N152" s="216" t="s">
        <v>41</v>
      </c>
      <c r="O152" s="86"/>
      <c r="P152" s="217">
        <f>O152*H152</f>
        <v>0</v>
      </c>
      <c r="Q152" s="217">
        <v>5.0000000000000002E-05</v>
      </c>
      <c r="R152" s="217">
        <f>Q152*H152</f>
        <v>0.016750000000000001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128</v>
      </c>
      <c r="AT152" s="219" t="s">
        <v>124</v>
      </c>
      <c r="AU152" s="219" t="s">
        <v>80</v>
      </c>
      <c r="AY152" s="19" t="s">
        <v>122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78</v>
      </c>
      <c r="BK152" s="220">
        <f>ROUND(I152*H152,2)</f>
        <v>0</v>
      </c>
      <c r="BL152" s="19" t="s">
        <v>128</v>
      </c>
      <c r="BM152" s="219" t="s">
        <v>226</v>
      </c>
    </row>
    <row r="153" s="2" customFormat="1">
      <c r="A153" s="40"/>
      <c r="B153" s="41"/>
      <c r="C153" s="42"/>
      <c r="D153" s="221" t="s">
        <v>130</v>
      </c>
      <c r="E153" s="42"/>
      <c r="F153" s="222" t="s">
        <v>227</v>
      </c>
      <c r="G153" s="42"/>
      <c r="H153" s="42"/>
      <c r="I153" s="223"/>
      <c r="J153" s="42"/>
      <c r="K153" s="42"/>
      <c r="L153" s="46"/>
      <c r="M153" s="224"/>
      <c r="N153" s="22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130</v>
      </c>
      <c r="AU153" s="19" t="s">
        <v>80</v>
      </c>
    </row>
    <row r="154" s="13" customFormat="1">
      <c r="A154" s="13"/>
      <c r="B154" s="226"/>
      <c r="C154" s="227"/>
      <c r="D154" s="221" t="s">
        <v>132</v>
      </c>
      <c r="E154" s="228" t="s">
        <v>19</v>
      </c>
      <c r="F154" s="229" t="s">
        <v>228</v>
      </c>
      <c r="G154" s="227"/>
      <c r="H154" s="230">
        <v>335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132</v>
      </c>
      <c r="AU154" s="236" t="s">
        <v>80</v>
      </c>
      <c r="AV154" s="13" t="s">
        <v>80</v>
      </c>
      <c r="AW154" s="13" t="s">
        <v>32</v>
      </c>
      <c r="AX154" s="13" t="s">
        <v>70</v>
      </c>
      <c r="AY154" s="236" t="s">
        <v>122</v>
      </c>
    </row>
    <row r="155" s="14" customFormat="1">
      <c r="A155" s="14"/>
      <c r="B155" s="237"/>
      <c r="C155" s="238"/>
      <c r="D155" s="221" t="s">
        <v>132</v>
      </c>
      <c r="E155" s="239" t="s">
        <v>19</v>
      </c>
      <c r="F155" s="240" t="s">
        <v>134</v>
      </c>
      <c r="G155" s="238"/>
      <c r="H155" s="241">
        <v>335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132</v>
      </c>
      <c r="AU155" s="247" t="s">
        <v>80</v>
      </c>
      <c r="AV155" s="14" t="s">
        <v>128</v>
      </c>
      <c r="AW155" s="14" t="s">
        <v>32</v>
      </c>
      <c r="AX155" s="14" t="s">
        <v>78</v>
      </c>
      <c r="AY155" s="247" t="s">
        <v>122</v>
      </c>
    </row>
    <row r="156" s="2" customFormat="1" ht="16.5" customHeight="1">
      <c r="A156" s="40"/>
      <c r="B156" s="41"/>
      <c r="C156" s="207" t="s">
        <v>229</v>
      </c>
      <c r="D156" s="207" t="s">
        <v>124</v>
      </c>
      <c r="E156" s="208" t="s">
        <v>230</v>
      </c>
      <c r="F156" s="209" t="s">
        <v>231</v>
      </c>
      <c r="G156" s="210" t="s">
        <v>225</v>
      </c>
      <c r="H156" s="211">
        <v>62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41</v>
      </c>
      <c r="O156" s="86"/>
      <c r="P156" s="217">
        <f>O156*H156</f>
        <v>0</v>
      </c>
      <c r="Q156" s="217">
        <v>5.0000000000000002E-05</v>
      </c>
      <c r="R156" s="217">
        <f>Q156*H156</f>
        <v>0.0031000000000000003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128</v>
      </c>
      <c r="AT156" s="219" t="s">
        <v>124</v>
      </c>
      <c r="AU156" s="219" t="s">
        <v>80</v>
      </c>
      <c r="AY156" s="19" t="s">
        <v>122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78</v>
      </c>
      <c r="BK156" s="220">
        <f>ROUND(I156*H156,2)</f>
        <v>0</v>
      </c>
      <c r="BL156" s="19" t="s">
        <v>128</v>
      </c>
      <c r="BM156" s="219" t="s">
        <v>232</v>
      </c>
    </row>
    <row r="157" s="2" customFormat="1">
      <c r="A157" s="40"/>
      <c r="B157" s="41"/>
      <c r="C157" s="42"/>
      <c r="D157" s="221" t="s">
        <v>130</v>
      </c>
      <c r="E157" s="42"/>
      <c r="F157" s="222" t="s">
        <v>227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130</v>
      </c>
      <c r="AU157" s="19" t="s">
        <v>80</v>
      </c>
    </row>
    <row r="158" s="13" customFormat="1">
      <c r="A158" s="13"/>
      <c r="B158" s="226"/>
      <c r="C158" s="227"/>
      <c r="D158" s="221" t="s">
        <v>132</v>
      </c>
      <c r="E158" s="228" t="s">
        <v>19</v>
      </c>
      <c r="F158" s="229" t="s">
        <v>233</v>
      </c>
      <c r="G158" s="227"/>
      <c r="H158" s="230">
        <v>62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132</v>
      </c>
      <c r="AU158" s="236" t="s">
        <v>80</v>
      </c>
      <c r="AV158" s="13" t="s">
        <v>80</v>
      </c>
      <c r="AW158" s="13" t="s">
        <v>32</v>
      </c>
      <c r="AX158" s="13" t="s">
        <v>70</v>
      </c>
      <c r="AY158" s="236" t="s">
        <v>122</v>
      </c>
    </row>
    <row r="159" s="14" customFormat="1">
      <c r="A159" s="14"/>
      <c r="B159" s="237"/>
      <c r="C159" s="238"/>
      <c r="D159" s="221" t="s">
        <v>132</v>
      </c>
      <c r="E159" s="239" t="s">
        <v>19</v>
      </c>
      <c r="F159" s="240" t="s">
        <v>134</v>
      </c>
      <c r="G159" s="238"/>
      <c r="H159" s="241">
        <v>62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132</v>
      </c>
      <c r="AU159" s="247" t="s">
        <v>80</v>
      </c>
      <c r="AV159" s="14" t="s">
        <v>128</v>
      </c>
      <c r="AW159" s="14" t="s">
        <v>32</v>
      </c>
      <c r="AX159" s="14" t="s">
        <v>78</v>
      </c>
      <c r="AY159" s="247" t="s">
        <v>122</v>
      </c>
    </row>
    <row r="160" s="2" customFormat="1" ht="16.5" customHeight="1">
      <c r="A160" s="40"/>
      <c r="B160" s="41"/>
      <c r="C160" s="248" t="s">
        <v>234</v>
      </c>
      <c r="D160" s="248" t="s">
        <v>174</v>
      </c>
      <c r="E160" s="249" t="s">
        <v>235</v>
      </c>
      <c r="F160" s="250" t="s">
        <v>236</v>
      </c>
      <c r="G160" s="251" t="s">
        <v>225</v>
      </c>
      <c r="H160" s="252">
        <v>186</v>
      </c>
      <c r="I160" s="253"/>
      <c r="J160" s="254">
        <f>ROUND(I160*H160,2)</f>
        <v>0</v>
      </c>
      <c r="K160" s="255"/>
      <c r="L160" s="256"/>
      <c r="M160" s="257" t="s">
        <v>19</v>
      </c>
      <c r="N160" s="258" t="s">
        <v>41</v>
      </c>
      <c r="O160" s="86"/>
      <c r="P160" s="217">
        <f>O160*H160</f>
        <v>0</v>
      </c>
      <c r="Q160" s="217">
        <v>0.0047200000000000002</v>
      </c>
      <c r="R160" s="217">
        <f>Q160*H160</f>
        <v>0.87792000000000003</v>
      </c>
      <c r="S160" s="217">
        <v>0</v>
      </c>
      <c r="T160" s="21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9" t="s">
        <v>168</v>
      </c>
      <c r="AT160" s="219" t="s">
        <v>174</v>
      </c>
      <c r="AU160" s="219" t="s">
        <v>80</v>
      </c>
      <c r="AY160" s="19" t="s">
        <v>122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9" t="s">
        <v>78</v>
      </c>
      <c r="BK160" s="220">
        <f>ROUND(I160*H160,2)</f>
        <v>0</v>
      </c>
      <c r="BL160" s="19" t="s">
        <v>128</v>
      </c>
      <c r="BM160" s="219" t="s">
        <v>237</v>
      </c>
    </row>
    <row r="161" s="13" customFormat="1">
      <c r="A161" s="13"/>
      <c r="B161" s="226"/>
      <c r="C161" s="227"/>
      <c r="D161" s="221" t="s">
        <v>132</v>
      </c>
      <c r="E161" s="228" t="s">
        <v>19</v>
      </c>
      <c r="F161" s="229" t="s">
        <v>238</v>
      </c>
      <c r="G161" s="227"/>
      <c r="H161" s="230">
        <v>186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132</v>
      </c>
      <c r="AU161" s="236" t="s">
        <v>80</v>
      </c>
      <c r="AV161" s="13" t="s">
        <v>80</v>
      </c>
      <c r="AW161" s="13" t="s">
        <v>32</v>
      </c>
      <c r="AX161" s="13" t="s">
        <v>70</v>
      </c>
      <c r="AY161" s="236" t="s">
        <v>122</v>
      </c>
    </row>
    <row r="162" s="14" customFormat="1">
      <c r="A162" s="14"/>
      <c r="B162" s="237"/>
      <c r="C162" s="238"/>
      <c r="D162" s="221" t="s">
        <v>132</v>
      </c>
      <c r="E162" s="239" t="s">
        <v>19</v>
      </c>
      <c r="F162" s="240" t="s">
        <v>134</v>
      </c>
      <c r="G162" s="238"/>
      <c r="H162" s="241">
        <v>186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132</v>
      </c>
      <c r="AU162" s="247" t="s">
        <v>80</v>
      </c>
      <c r="AV162" s="14" t="s">
        <v>128</v>
      </c>
      <c r="AW162" s="14" t="s">
        <v>32</v>
      </c>
      <c r="AX162" s="14" t="s">
        <v>78</v>
      </c>
      <c r="AY162" s="247" t="s">
        <v>122</v>
      </c>
    </row>
    <row r="163" s="2" customFormat="1" ht="16.5" customHeight="1">
      <c r="A163" s="40"/>
      <c r="B163" s="41"/>
      <c r="C163" s="248" t="s">
        <v>7</v>
      </c>
      <c r="D163" s="248" t="s">
        <v>174</v>
      </c>
      <c r="E163" s="249" t="s">
        <v>239</v>
      </c>
      <c r="F163" s="250" t="s">
        <v>240</v>
      </c>
      <c r="G163" s="251" t="s">
        <v>225</v>
      </c>
      <c r="H163" s="252">
        <v>335</v>
      </c>
      <c r="I163" s="253"/>
      <c r="J163" s="254">
        <f>ROUND(I163*H163,2)</f>
        <v>0</v>
      </c>
      <c r="K163" s="255"/>
      <c r="L163" s="256"/>
      <c r="M163" s="257" t="s">
        <v>19</v>
      </c>
      <c r="N163" s="258" t="s">
        <v>41</v>
      </c>
      <c r="O163" s="86"/>
      <c r="P163" s="217">
        <f>O163*H163</f>
        <v>0</v>
      </c>
      <c r="Q163" s="217">
        <v>0.0035400000000000002</v>
      </c>
      <c r="R163" s="217">
        <f>Q163*H163</f>
        <v>1.1859</v>
      </c>
      <c r="S163" s="217">
        <v>0</v>
      </c>
      <c r="T163" s="21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168</v>
      </c>
      <c r="AT163" s="219" t="s">
        <v>174</v>
      </c>
      <c r="AU163" s="219" t="s">
        <v>80</v>
      </c>
      <c r="AY163" s="19" t="s">
        <v>122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9" t="s">
        <v>78</v>
      </c>
      <c r="BK163" s="220">
        <f>ROUND(I163*H163,2)</f>
        <v>0</v>
      </c>
      <c r="BL163" s="19" t="s">
        <v>128</v>
      </c>
      <c r="BM163" s="219" t="s">
        <v>241</v>
      </c>
    </row>
    <row r="164" s="13" customFormat="1">
      <c r="A164" s="13"/>
      <c r="B164" s="226"/>
      <c r="C164" s="227"/>
      <c r="D164" s="221" t="s">
        <v>132</v>
      </c>
      <c r="E164" s="228" t="s">
        <v>19</v>
      </c>
      <c r="F164" s="229" t="s">
        <v>242</v>
      </c>
      <c r="G164" s="227"/>
      <c r="H164" s="230">
        <v>335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132</v>
      </c>
      <c r="AU164" s="236" t="s">
        <v>80</v>
      </c>
      <c r="AV164" s="13" t="s">
        <v>80</v>
      </c>
      <c r="AW164" s="13" t="s">
        <v>32</v>
      </c>
      <c r="AX164" s="13" t="s">
        <v>70</v>
      </c>
      <c r="AY164" s="236" t="s">
        <v>122</v>
      </c>
    </row>
    <row r="165" s="14" customFormat="1">
      <c r="A165" s="14"/>
      <c r="B165" s="237"/>
      <c r="C165" s="238"/>
      <c r="D165" s="221" t="s">
        <v>132</v>
      </c>
      <c r="E165" s="239" t="s">
        <v>19</v>
      </c>
      <c r="F165" s="240" t="s">
        <v>134</v>
      </c>
      <c r="G165" s="238"/>
      <c r="H165" s="241">
        <v>335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132</v>
      </c>
      <c r="AU165" s="247" t="s">
        <v>80</v>
      </c>
      <c r="AV165" s="14" t="s">
        <v>128</v>
      </c>
      <c r="AW165" s="14" t="s">
        <v>32</v>
      </c>
      <c r="AX165" s="14" t="s">
        <v>78</v>
      </c>
      <c r="AY165" s="247" t="s">
        <v>122</v>
      </c>
    </row>
    <row r="166" s="2" customFormat="1" ht="16.5" customHeight="1">
      <c r="A166" s="40"/>
      <c r="B166" s="41"/>
      <c r="C166" s="248" t="s">
        <v>243</v>
      </c>
      <c r="D166" s="248" t="s">
        <v>174</v>
      </c>
      <c r="E166" s="249" t="s">
        <v>244</v>
      </c>
      <c r="F166" s="250" t="s">
        <v>245</v>
      </c>
      <c r="G166" s="251" t="s">
        <v>246</v>
      </c>
      <c r="H166" s="252">
        <v>93</v>
      </c>
      <c r="I166" s="253"/>
      <c r="J166" s="254">
        <f>ROUND(I166*H166,2)</f>
        <v>0</v>
      </c>
      <c r="K166" s="255"/>
      <c r="L166" s="256"/>
      <c r="M166" s="257" t="s">
        <v>19</v>
      </c>
      <c r="N166" s="258" t="s">
        <v>41</v>
      </c>
      <c r="O166" s="86"/>
      <c r="P166" s="217">
        <f>O166*H166</f>
        <v>0</v>
      </c>
      <c r="Q166" s="217">
        <v>0.0038</v>
      </c>
      <c r="R166" s="217">
        <f>Q166*H166</f>
        <v>0.35339999999999999</v>
      </c>
      <c r="S166" s="217">
        <v>0</v>
      </c>
      <c r="T166" s="21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168</v>
      </c>
      <c r="AT166" s="219" t="s">
        <v>174</v>
      </c>
      <c r="AU166" s="219" t="s">
        <v>80</v>
      </c>
      <c r="AY166" s="19" t="s">
        <v>122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9" t="s">
        <v>78</v>
      </c>
      <c r="BK166" s="220">
        <f>ROUND(I166*H166,2)</f>
        <v>0</v>
      </c>
      <c r="BL166" s="19" t="s">
        <v>128</v>
      </c>
      <c r="BM166" s="219" t="s">
        <v>247</v>
      </c>
    </row>
    <row r="167" s="13" customFormat="1">
      <c r="A167" s="13"/>
      <c r="B167" s="226"/>
      <c r="C167" s="227"/>
      <c r="D167" s="221" t="s">
        <v>132</v>
      </c>
      <c r="E167" s="228" t="s">
        <v>19</v>
      </c>
      <c r="F167" s="229" t="s">
        <v>248</v>
      </c>
      <c r="G167" s="227"/>
      <c r="H167" s="230">
        <v>93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132</v>
      </c>
      <c r="AU167" s="236" t="s">
        <v>80</v>
      </c>
      <c r="AV167" s="13" t="s">
        <v>80</v>
      </c>
      <c r="AW167" s="13" t="s">
        <v>32</v>
      </c>
      <c r="AX167" s="13" t="s">
        <v>70</v>
      </c>
      <c r="AY167" s="236" t="s">
        <v>122</v>
      </c>
    </row>
    <row r="168" s="14" customFormat="1">
      <c r="A168" s="14"/>
      <c r="B168" s="237"/>
      <c r="C168" s="238"/>
      <c r="D168" s="221" t="s">
        <v>132</v>
      </c>
      <c r="E168" s="239" t="s">
        <v>19</v>
      </c>
      <c r="F168" s="240" t="s">
        <v>134</v>
      </c>
      <c r="G168" s="238"/>
      <c r="H168" s="241">
        <v>93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132</v>
      </c>
      <c r="AU168" s="247" t="s">
        <v>80</v>
      </c>
      <c r="AV168" s="14" t="s">
        <v>128</v>
      </c>
      <c r="AW168" s="14" t="s">
        <v>32</v>
      </c>
      <c r="AX168" s="14" t="s">
        <v>78</v>
      </c>
      <c r="AY168" s="247" t="s">
        <v>122</v>
      </c>
    </row>
    <row r="169" s="2" customFormat="1" ht="21.75" customHeight="1">
      <c r="A169" s="40"/>
      <c r="B169" s="41"/>
      <c r="C169" s="207" t="s">
        <v>249</v>
      </c>
      <c r="D169" s="207" t="s">
        <v>124</v>
      </c>
      <c r="E169" s="208" t="s">
        <v>250</v>
      </c>
      <c r="F169" s="209" t="s">
        <v>251</v>
      </c>
      <c r="G169" s="210" t="s">
        <v>127</v>
      </c>
      <c r="H169" s="211">
        <v>5475</v>
      </c>
      <c r="I169" s="212"/>
      <c r="J169" s="213">
        <f>ROUND(I169*H169,2)</f>
        <v>0</v>
      </c>
      <c r="K169" s="214"/>
      <c r="L169" s="46"/>
      <c r="M169" s="215" t="s">
        <v>19</v>
      </c>
      <c r="N169" s="216" t="s">
        <v>41</v>
      </c>
      <c r="O169" s="86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128</v>
      </c>
      <c r="AT169" s="219" t="s">
        <v>124</v>
      </c>
      <c r="AU169" s="219" t="s">
        <v>80</v>
      </c>
      <c r="AY169" s="19" t="s">
        <v>122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78</v>
      </c>
      <c r="BK169" s="220">
        <f>ROUND(I169*H169,2)</f>
        <v>0</v>
      </c>
      <c r="BL169" s="19" t="s">
        <v>128</v>
      </c>
      <c r="BM169" s="219" t="s">
        <v>252</v>
      </c>
    </row>
    <row r="170" s="2" customFormat="1">
      <c r="A170" s="40"/>
      <c r="B170" s="41"/>
      <c r="C170" s="42"/>
      <c r="D170" s="221" t="s">
        <v>130</v>
      </c>
      <c r="E170" s="42"/>
      <c r="F170" s="222" t="s">
        <v>253</v>
      </c>
      <c r="G170" s="42"/>
      <c r="H170" s="42"/>
      <c r="I170" s="223"/>
      <c r="J170" s="42"/>
      <c r="K170" s="42"/>
      <c r="L170" s="46"/>
      <c r="M170" s="224"/>
      <c r="N170" s="22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130</v>
      </c>
      <c r="AU170" s="19" t="s">
        <v>80</v>
      </c>
    </row>
    <row r="171" s="2" customFormat="1" ht="21.75" customHeight="1">
      <c r="A171" s="40"/>
      <c r="B171" s="41"/>
      <c r="C171" s="207" t="s">
        <v>254</v>
      </c>
      <c r="D171" s="207" t="s">
        <v>124</v>
      </c>
      <c r="E171" s="208" t="s">
        <v>255</v>
      </c>
      <c r="F171" s="209" t="s">
        <v>256</v>
      </c>
      <c r="G171" s="210" t="s">
        <v>257</v>
      </c>
      <c r="H171" s="211">
        <v>3.3500000000000001</v>
      </c>
      <c r="I171" s="212"/>
      <c r="J171" s="213">
        <f>ROUND(I171*H171,2)</f>
        <v>0</v>
      </c>
      <c r="K171" s="214"/>
      <c r="L171" s="46"/>
      <c r="M171" s="215" t="s">
        <v>19</v>
      </c>
      <c r="N171" s="216" t="s">
        <v>41</v>
      </c>
      <c r="O171" s="86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128</v>
      </c>
      <c r="AT171" s="219" t="s">
        <v>124</v>
      </c>
      <c r="AU171" s="219" t="s">
        <v>80</v>
      </c>
      <c r="AY171" s="19" t="s">
        <v>122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9" t="s">
        <v>78</v>
      </c>
      <c r="BK171" s="220">
        <f>ROUND(I171*H171,2)</f>
        <v>0</v>
      </c>
      <c r="BL171" s="19" t="s">
        <v>128</v>
      </c>
      <c r="BM171" s="219" t="s">
        <v>258</v>
      </c>
    </row>
    <row r="172" s="2" customFormat="1">
      <c r="A172" s="40"/>
      <c r="B172" s="41"/>
      <c r="C172" s="42"/>
      <c r="D172" s="221" t="s">
        <v>130</v>
      </c>
      <c r="E172" s="42"/>
      <c r="F172" s="222" t="s">
        <v>259</v>
      </c>
      <c r="G172" s="42"/>
      <c r="H172" s="42"/>
      <c r="I172" s="223"/>
      <c r="J172" s="42"/>
      <c r="K172" s="42"/>
      <c r="L172" s="46"/>
      <c r="M172" s="224"/>
      <c r="N172" s="22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130</v>
      </c>
      <c r="AU172" s="19" t="s">
        <v>80</v>
      </c>
    </row>
    <row r="173" s="13" customFormat="1">
      <c r="A173" s="13"/>
      <c r="B173" s="226"/>
      <c r="C173" s="227"/>
      <c r="D173" s="221" t="s">
        <v>132</v>
      </c>
      <c r="E173" s="228" t="s">
        <v>19</v>
      </c>
      <c r="F173" s="229" t="s">
        <v>260</v>
      </c>
      <c r="G173" s="227"/>
      <c r="H173" s="230">
        <v>3.3500000000000001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132</v>
      </c>
      <c r="AU173" s="236" t="s">
        <v>80</v>
      </c>
      <c r="AV173" s="13" t="s">
        <v>80</v>
      </c>
      <c r="AW173" s="13" t="s">
        <v>32</v>
      </c>
      <c r="AX173" s="13" t="s">
        <v>70</v>
      </c>
      <c r="AY173" s="236" t="s">
        <v>122</v>
      </c>
    </row>
    <row r="174" s="14" customFormat="1">
      <c r="A174" s="14"/>
      <c r="B174" s="237"/>
      <c r="C174" s="238"/>
      <c r="D174" s="221" t="s">
        <v>132</v>
      </c>
      <c r="E174" s="239" t="s">
        <v>19</v>
      </c>
      <c r="F174" s="240" t="s">
        <v>134</v>
      </c>
      <c r="G174" s="238"/>
      <c r="H174" s="241">
        <v>3.3500000000000001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132</v>
      </c>
      <c r="AU174" s="247" t="s">
        <v>80</v>
      </c>
      <c r="AV174" s="14" t="s">
        <v>128</v>
      </c>
      <c r="AW174" s="14" t="s">
        <v>32</v>
      </c>
      <c r="AX174" s="14" t="s">
        <v>78</v>
      </c>
      <c r="AY174" s="247" t="s">
        <v>122</v>
      </c>
    </row>
    <row r="175" s="2" customFormat="1" ht="16.5" customHeight="1">
      <c r="A175" s="40"/>
      <c r="B175" s="41"/>
      <c r="C175" s="207" t="s">
        <v>261</v>
      </c>
      <c r="D175" s="207" t="s">
        <v>124</v>
      </c>
      <c r="E175" s="208" t="s">
        <v>262</v>
      </c>
      <c r="F175" s="209" t="s">
        <v>263</v>
      </c>
      <c r="G175" s="210" t="s">
        <v>127</v>
      </c>
      <c r="H175" s="211">
        <v>69.099999999999994</v>
      </c>
      <c r="I175" s="212"/>
      <c r="J175" s="213">
        <f>ROUND(I175*H175,2)</f>
        <v>0</v>
      </c>
      <c r="K175" s="214"/>
      <c r="L175" s="46"/>
      <c r="M175" s="215" t="s">
        <v>19</v>
      </c>
      <c r="N175" s="216" t="s">
        <v>41</v>
      </c>
      <c r="O175" s="86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9" t="s">
        <v>128</v>
      </c>
      <c r="AT175" s="219" t="s">
        <v>124</v>
      </c>
      <c r="AU175" s="219" t="s">
        <v>80</v>
      </c>
      <c r="AY175" s="19" t="s">
        <v>122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9" t="s">
        <v>78</v>
      </c>
      <c r="BK175" s="220">
        <f>ROUND(I175*H175,2)</f>
        <v>0</v>
      </c>
      <c r="BL175" s="19" t="s">
        <v>128</v>
      </c>
      <c r="BM175" s="219" t="s">
        <v>264</v>
      </c>
    </row>
    <row r="176" s="2" customFormat="1">
      <c r="A176" s="40"/>
      <c r="B176" s="41"/>
      <c r="C176" s="42"/>
      <c r="D176" s="221" t="s">
        <v>130</v>
      </c>
      <c r="E176" s="42"/>
      <c r="F176" s="222" t="s">
        <v>265</v>
      </c>
      <c r="G176" s="42"/>
      <c r="H176" s="42"/>
      <c r="I176" s="223"/>
      <c r="J176" s="42"/>
      <c r="K176" s="42"/>
      <c r="L176" s="46"/>
      <c r="M176" s="224"/>
      <c r="N176" s="22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130</v>
      </c>
      <c r="AU176" s="19" t="s">
        <v>80</v>
      </c>
    </row>
    <row r="177" s="13" customFormat="1">
      <c r="A177" s="13"/>
      <c r="B177" s="226"/>
      <c r="C177" s="227"/>
      <c r="D177" s="221" t="s">
        <v>132</v>
      </c>
      <c r="E177" s="228" t="s">
        <v>19</v>
      </c>
      <c r="F177" s="229" t="s">
        <v>266</v>
      </c>
      <c r="G177" s="227"/>
      <c r="H177" s="230">
        <v>53.600000000000001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132</v>
      </c>
      <c r="AU177" s="236" t="s">
        <v>80</v>
      </c>
      <c r="AV177" s="13" t="s">
        <v>80</v>
      </c>
      <c r="AW177" s="13" t="s">
        <v>32</v>
      </c>
      <c r="AX177" s="13" t="s">
        <v>70</v>
      </c>
      <c r="AY177" s="236" t="s">
        <v>122</v>
      </c>
    </row>
    <row r="178" s="13" customFormat="1">
      <c r="A178" s="13"/>
      <c r="B178" s="226"/>
      <c r="C178" s="227"/>
      <c r="D178" s="221" t="s">
        <v>132</v>
      </c>
      <c r="E178" s="228" t="s">
        <v>19</v>
      </c>
      <c r="F178" s="229" t="s">
        <v>267</v>
      </c>
      <c r="G178" s="227"/>
      <c r="H178" s="230">
        <v>15.5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132</v>
      </c>
      <c r="AU178" s="236" t="s">
        <v>80</v>
      </c>
      <c r="AV178" s="13" t="s">
        <v>80</v>
      </c>
      <c r="AW178" s="13" t="s">
        <v>32</v>
      </c>
      <c r="AX178" s="13" t="s">
        <v>70</v>
      </c>
      <c r="AY178" s="236" t="s">
        <v>122</v>
      </c>
    </row>
    <row r="179" s="14" customFormat="1">
      <c r="A179" s="14"/>
      <c r="B179" s="237"/>
      <c r="C179" s="238"/>
      <c r="D179" s="221" t="s">
        <v>132</v>
      </c>
      <c r="E179" s="239" t="s">
        <v>19</v>
      </c>
      <c r="F179" s="240" t="s">
        <v>134</v>
      </c>
      <c r="G179" s="238"/>
      <c r="H179" s="241">
        <v>69.099999999999994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132</v>
      </c>
      <c r="AU179" s="247" t="s">
        <v>80</v>
      </c>
      <c r="AV179" s="14" t="s">
        <v>128</v>
      </c>
      <c r="AW179" s="14" t="s">
        <v>32</v>
      </c>
      <c r="AX179" s="14" t="s">
        <v>78</v>
      </c>
      <c r="AY179" s="247" t="s">
        <v>122</v>
      </c>
    </row>
    <row r="180" s="2" customFormat="1" ht="16.5" customHeight="1">
      <c r="A180" s="40"/>
      <c r="B180" s="41"/>
      <c r="C180" s="248" t="s">
        <v>268</v>
      </c>
      <c r="D180" s="248" t="s">
        <v>174</v>
      </c>
      <c r="E180" s="249" t="s">
        <v>269</v>
      </c>
      <c r="F180" s="250" t="s">
        <v>270</v>
      </c>
      <c r="G180" s="251" t="s">
        <v>147</v>
      </c>
      <c r="H180" s="252">
        <v>3.4550000000000001</v>
      </c>
      <c r="I180" s="253"/>
      <c r="J180" s="254">
        <f>ROUND(I180*H180,2)</f>
        <v>0</v>
      </c>
      <c r="K180" s="255"/>
      <c r="L180" s="256"/>
      <c r="M180" s="257" t="s">
        <v>19</v>
      </c>
      <c r="N180" s="258" t="s">
        <v>41</v>
      </c>
      <c r="O180" s="86"/>
      <c r="P180" s="217">
        <f>O180*H180</f>
        <v>0</v>
      </c>
      <c r="Q180" s="217">
        <v>0.20000000000000001</v>
      </c>
      <c r="R180" s="217">
        <f>Q180*H180</f>
        <v>0.69100000000000006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168</v>
      </c>
      <c r="AT180" s="219" t="s">
        <v>174</v>
      </c>
      <c r="AU180" s="219" t="s">
        <v>80</v>
      </c>
      <c r="AY180" s="19" t="s">
        <v>122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9" t="s">
        <v>78</v>
      </c>
      <c r="BK180" s="220">
        <f>ROUND(I180*H180,2)</f>
        <v>0</v>
      </c>
      <c r="BL180" s="19" t="s">
        <v>128</v>
      </c>
      <c r="BM180" s="219" t="s">
        <v>271</v>
      </c>
    </row>
    <row r="181" s="13" customFormat="1">
      <c r="A181" s="13"/>
      <c r="B181" s="226"/>
      <c r="C181" s="227"/>
      <c r="D181" s="221" t="s">
        <v>132</v>
      </c>
      <c r="E181" s="228" t="s">
        <v>19</v>
      </c>
      <c r="F181" s="229" t="s">
        <v>272</v>
      </c>
      <c r="G181" s="227"/>
      <c r="H181" s="230">
        <v>2.6800000000000002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132</v>
      </c>
      <c r="AU181" s="236" t="s">
        <v>80</v>
      </c>
      <c r="AV181" s="13" t="s">
        <v>80</v>
      </c>
      <c r="AW181" s="13" t="s">
        <v>32</v>
      </c>
      <c r="AX181" s="13" t="s">
        <v>70</v>
      </c>
      <c r="AY181" s="236" t="s">
        <v>122</v>
      </c>
    </row>
    <row r="182" s="13" customFormat="1">
      <c r="A182" s="13"/>
      <c r="B182" s="226"/>
      <c r="C182" s="227"/>
      <c r="D182" s="221" t="s">
        <v>132</v>
      </c>
      <c r="E182" s="228" t="s">
        <v>19</v>
      </c>
      <c r="F182" s="229" t="s">
        <v>273</v>
      </c>
      <c r="G182" s="227"/>
      <c r="H182" s="230">
        <v>0.77500000000000002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132</v>
      </c>
      <c r="AU182" s="236" t="s">
        <v>80</v>
      </c>
      <c r="AV182" s="13" t="s">
        <v>80</v>
      </c>
      <c r="AW182" s="13" t="s">
        <v>32</v>
      </c>
      <c r="AX182" s="13" t="s">
        <v>70</v>
      </c>
      <c r="AY182" s="236" t="s">
        <v>122</v>
      </c>
    </row>
    <row r="183" s="14" customFormat="1">
      <c r="A183" s="14"/>
      <c r="B183" s="237"/>
      <c r="C183" s="238"/>
      <c r="D183" s="221" t="s">
        <v>132</v>
      </c>
      <c r="E183" s="239" t="s">
        <v>19</v>
      </c>
      <c r="F183" s="240" t="s">
        <v>134</v>
      </c>
      <c r="G183" s="238"/>
      <c r="H183" s="241">
        <v>3.4550000000000001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132</v>
      </c>
      <c r="AU183" s="247" t="s">
        <v>80</v>
      </c>
      <c r="AV183" s="14" t="s">
        <v>128</v>
      </c>
      <c r="AW183" s="14" t="s">
        <v>32</v>
      </c>
      <c r="AX183" s="14" t="s">
        <v>78</v>
      </c>
      <c r="AY183" s="247" t="s">
        <v>122</v>
      </c>
    </row>
    <row r="184" s="12" customFormat="1" ht="20.88" customHeight="1">
      <c r="A184" s="12"/>
      <c r="B184" s="191"/>
      <c r="C184" s="192"/>
      <c r="D184" s="193" t="s">
        <v>69</v>
      </c>
      <c r="E184" s="205" t="s">
        <v>222</v>
      </c>
      <c r="F184" s="205" t="s">
        <v>274</v>
      </c>
      <c r="G184" s="192"/>
      <c r="H184" s="192"/>
      <c r="I184" s="195"/>
      <c r="J184" s="206">
        <f>BK184</f>
        <v>0</v>
      </c>
      <c r="K184" s="192"/>
      <c r="L184" s="197"/>
      <c r="M184" s="198"/>
      <c r="N184" s="199"/>
      <c r="O184" s="199"/>
      <c r="P184" s="200">
        <f>SUM(P185:P235)</f>
        <v>0</v>
      </c>
      <c r="Q184" s="199"/>
      <c r="R184" s="200">
        <f>SUM(R185:R235)</f>
        <v>0.12895999999999999</v>
      </c>
      <c r="S184" s="199"/>
      <c r="T184" s="201">
        <f>SUM(T185:T235)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2" t="s">
        <v>78</v>
      </c>
      <c r="AT184" s="203" t="s">
        <v>69</v>
      </c>
      <c r="AU184" s="203" t="s">
        <v>80</v>
      </c>
      <c r="AY184" s="202" t="s">
        <v>122</v>
      </c>
      <c r="BK184" s="204">
        <f>SUM(BK185:BK235)</f>
        <v>0</v>
      </c>
    </row>
    <row r="185" s="2" customFormat="1" ht="21.75" customHeight="1">
      <c r="A185" s="40"/>
      <c r="B185" s="41"/>
      <c r="C185" s="248" t="s">
        <v>275</v>
      </c>
      <c r="D185" s="248" t="s">
        <v>174</v>
      </c>
      <c r="E185" s="249" t="s">
        <v>276</v>
      </c>
      <c r="F185" s="250" t="s">
        <v>277</v>
      </c>
      <c r="G185" s="251" t="s">
        <v>225</v>
      </c>
      <c r="H185" s="252">
        <v>37</v>
      </c>
      <c r="I185" s="253"/>
      <c r="J185" s="254">
        <f>ROUND(I185*H185,2)</f>
        <v>0</v>
      </c>
      <c r="K185" s="255"/>
      <c r="L185" s="256"/>
      <c r="M185" s="257" t="s">
        <v>19</v>
      </c>
      <c r="N185" s="258" t="s">
        <v>41</v>
      </c>
      <c r="O185" s="86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9" t="s">
        <v>168</v>
      </c>
      <c r="AT185" s="219" t="s">
        <v>174</v>
      </c>
      <c r="AU185" s="219" t="s">
        <v>139</v>
      </c>
      <c r="AY185" s="19" t="s">
        <v>122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9" t="s">
        <v>78</v>
      </c>
      <c r="BK185" s="220">
        <f>ROUND(I185*H185,2)</f>
        <v>0</v>
      </c>
      <c r="BL185" s="19" t="s">
        <v>128</v>
      </c>
      <c r="BM185" s="219" t="s">
        <v>278</v>
      </c>
    </row>
    <row r="186" s="13" customFormat="1">
      <c r="A186" s="13"/>
      <c r="B186" s="226"/>
      <c r="C186" s="227"/>
      <c r="D186" s="221" t="s">
        <v>132</v>
      </c>
      <c r="E186" s="228" t="s">
        <v>19</v>
      </c>
      <c r="F186" s="229" t="s">
        <v>279</v>
      </c>
      <c r="G186" s="227"/>
      <c r="H186" s="230">
        <v>30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132</v>
      </c>
      <c r="AU186" s="236" t="s">
        <v>139</v>
      </c>
      <c r="AV186" s="13" t="s">
        <v>80</v>
      </c>
      <c r="AW186" s="13" t="s">
        <v>32</v>
      </c>
      <c r="AX186" s="13" t="s">
        <v>70</v>
      </c>
      <c r="AY186" s="236" t="s">
        <v>122</v>
      </c>
    </row>
    <row r="187" s="13" customFormat="1">
      <c r="A187" s="13"/>
      <c r="B187" s="226"/>
      <c r="C187" s="227"/>
      <c r="D187" s="221" t="s">
        <v>132</v>
      </c>
      <c r="E187" s="228" t="s">
        <v>19</v>
      </c>
      <c r="F187" s="229" t="s">
        <v>280</v>
      </c>
      <c r="G187" s="227"/>
      <c r="H187" s="230">
        <v>7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132</v>
      </c>
      <c r="AU187" s="236" t="s">
        <v>139</v>
      </c>
      <c r="AV187" s="13" t="s">
        <v>80</v>
      </c>
      <c r="AW187" s="13" t="s">
        <v>32</v>
      </c>
      <c r="AX187" s="13" t="s">
        <v>70</v>
      </c>
      <c r="AY187" s="236" t="s">
        <v>122</v>
      </c>
    </row>
    <row r="188" s="14" customFormat="1">
      <c r="A188" s="14"/>
      <c r="B188" s="237"/>
      <c r="C188" s="238"/>
      <c r="D188" s="221" t="s">
        <v>132</v>
      </c>
      <c r="E188" s="239" t="s">
        <v>19</v>
      </c>
      <c r="F188" s="240" t="s">
        <v>134</v>
      </c>
      <c r="G188" s="238"/>
      <c r="H188" s="241">
        <v>37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132</v>
      </c>
      <c r="AU188" s="247" t="s">
        <v>139</v>
      </c>
      <c r="AV188" s="14" t="s">
        <v>128</v>
      </c>
      <c r="AW188" s="14" t="s">
        <v>32</v>
      </c>
      <c r="AX188" s="14" t="s">
        <v>78</v>
      </c>
      <c r="AY188" s="247" t="s">
        <v>122</v>
      </c>
    </row>
    <row r="189" s="2" customFormat="1" ht="21.75" customHeight="1">
      <c r="A189" s="40"/>
      <c r="B189" s="41"/>
      <c r="C189" s="248" t="s">
        <v>281</v>
      </c>
      <c r="D189" s="248" t="s">
        <v>174</v>
      </c>
      <c r="E189" s="249" t="s">
        <v>282</v>
      </c>
      <c r="F189" s="250" t="s">
        <v>283</v>
      </c>
      <c r="G189" s="251" t="s">
        <v>225</v>
      </c>
      <c r="H189" s="252">
        <v>12</v>
      </c>
      <c r="I189" s="253"/>
      <c r="J189" s="254">
        <f>ROUND(I189*H189,2)</f>
        <v>0</v>
      </c>
      <c r="K189" s="255"/>
      <c r="L189" s="256"/>
      <c r="M189" s="257" t="s">
        <v>19</v>
      </c>
      <c r="N189" s="258" t="s">
        <v>41</v>
      </c>
      <c r="O189" s="86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9" t="s">
        <v>168</v>
      </c>
      <c r="AT189" s="219" t="s">
        <v>174</v>
      </c>
      <c r="AU189" s="219" t="s">
        <v>139</v>
      </c>
      <c r="AY189" s="19" t="s">
        <v>122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9" t="s">
        <v>78</v>
      </c>
      <c r="BK189" s="220">
        <f>ROUND(I189*H189,2)</f>
        <v>0</v>
      </c>
      <c r="BL189" s="19" t="s">
        <v>128</v>
      </c>
      <c r="BM189" s="219" t="s">
        <v>284</v>
      </c>
    </row>
    <row r="190" s="13" customFormat="1">
      <c r="A190" s="13"/>
      <c r="B190" s="226"/>
      <c r="C190" s="227"/>
      <c r="D190" s="221" t="s">
        <v>132</v>
      </c>
      <c r="E190" s="228" t="s">
        <v>19</v>
      </c>
      <c r="F190" s="229" t="s">
        <v>285</v>
      </c>
      <c r="G190" s="227"/>
      <c r="H190" s="230">
        <v>12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132</v>
      </c>
      <c r="AU190" s="236" t="s">
        <v>139</v>
      </c>
      <c r="AV190" s="13" t="s">
        <v>80</v>
      </c>
      <c r="AW190" s="13" t="s">
        <v>32</v>
      </c>
      <c r="AX190" s="13" t="s">
        <v>70</v>
      </c>
      <c r="AY190" s="236" t="s">
        <v>122</v>
      </c>
    </row>
    <row r="191" s="14" customFormat="1">
      <c r="A191" s="14"/>
      <c r="B191" s="237"/>
      <c r="C191" s="238"/>
      <c r="D191" s="221" t="s">
        <v>132</v>
      </c>
      <c r="E191" s="239" t="s">
        <v>19</v>
      </c>
      <c r="F191" s="240" t="s">
        <v>134</v>
      </c>
      <c r="G191" s="238"/>
      <c r="H191" s="241">
        <v>12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132</v>
      </c>
      <c r="AU191" s="247" t="s">
        <v>139</v>
      </c>
      <c r="AV191" s="14" t="s">
        <v>128</v>
      </c>
      <c r="AW191" s="14" t="s">
        <v>32</v>
      </c>
      <c r="AX191" s="14" t="s">
        <v>78</v>
      </c>
      <c r="AY191" s="247" t="s">
        <v>122</v>
      </c>
    </row>
    <row r="192" s="2" customFormat="1" ht="21.75" customHeight="1">
      <c r="A192" s="40"/>
      <c r="B192" s="41"/>
      <c r="C192" s="248" t="s">
        <v>286</v>
      </c>
      <c r="D192" s="248" t="s">
        <v>174</v>
      </c>
      <c r="E192" s="249" t="s">
        <v>287</v>
      </c>
      <c r="F192" s="250" t="s">
        <v>288</v>
      </c>
      <c r="G192" s="251" t="s">
        <v>225</v>
      </c>
      <c r="H192" s="252">
        <v>13</v>
      </c>
      <c r="I192" s="253"/>
      <c r="J192" s="254">
        <f>ROUND(I192*H192,2)</f>
        <v>0</v>
      </c>
      <c r="K192" s="255"/>
      <c r="L192" s="256"/>
      <c r="M192" s="257" t="s">
        <v>19</v>
      </c>
      <c r="N192" s="258" t="s">
        <v>41</v>
      </c>
      <c r="O192" s="86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9" t="s">
        <v>168</v>
      </c>
      <c r="AT192" s="219" t="s">
        <v>174</v>
      </c>
      <c r="AU192" s="219" t="s">
        <v>139</v>
      </c>
      <c r="AY192" s="19" t="s">
        <v>122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9" t="s">
        <v>78</v>
      </c>
      <c r="BK192" s="220">
        <f>ROUND(I192*H192,2)</f>
        <v>0</v>
      </c>
      <c r="BL192" s="19" t="s">
        <v>128</v>
      </c>
      <c r="BM192" s="219" t="s">
        <v>289</v>
      </c>
    </row>
    <row r="193" s="13" customFormat="1">
      <c r="A193" s="13"/>
      <c r="B193" s="226"/>
      <c r="C193" s="227"/>
      <c r="D193" s="221" t="s">
        <v>132</v>
      </c>
      <c r="E193" s="228" t="s">
        <v>19</v>
      </c>
      <c r="F193" s="229" t="s">
        <v>290</v>
      </c>
      <c r="G193" s="227"/>
      <c r="H193" s="230">
        <v>13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132</v>
      </c>
      <c r="AU193" s="236" t="s">
        <v>139</v>
      </c>
      <c r="AV193" s="13" t="s">
        <v>80</v>
      </c>
      <c r="AW193" s="13" t="s">
        <v>32</v>
      </c>
      <c r="AX193" s="13" t="s">
        <v>70</v>
      </c>
      <c r="AY193" s="236" t="s">
        <v>122</v>
      </c>
    </row>
    <row r="194" s="14" customFormat="1">
      <c r="A194" s="14"/>
      <c r="B194" s="237"/>
      <c r="C194" s="238"/>
      <c r="D194" s="221" t="s">
        <v>132</v>
      </c>
      <c r="E194" s="239" t="s">
        <v>19</v>
      </c>
      <c r="F194" s="240" t="s">
        <v>134</v>
      </c>
      <c r="G194" s="238"/>
      <c r="H194" s="241">
        <v>13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132</v>
      </c>
      <c r="AU194" s="247" t="s">
        <v>139</v>
      </c>
      <c r="AV194" s="14" t="s">
        <v>128</v>
      </c>
      <c r="AW194" s="14" t="s">
        <v>32</v>
      </c>
      <c r="AX194" s="14" t="s">
        <v>78</v>
      </c>
      <c r="AY194" s="247" t="s">
        <v>122</v>
      </c>
    </row>
    <row r="195" s="2" customFormat="1" ht="16.5" customHeight="1">
      <c r="A195" s="40"/>
      <c r="B195" s="41"/>
      <c r="C195" s="248" t="s">
        <v>291</v>
      </c>
      <c r="D195" s="248" t="s">
        <v>174</v>
      </c>
      <c r="E195" s="249" t="s">
        <v>292</v>
      </c>
      <c r="F195" s="250" t="s">
        <v>293</v>
      </c>
      <c r="G195" s="251" t="s">
        <v>225</v>
      </c>
      <c r="H195" s="252">
        <v>62</v>
      </c>
      <c r="I195" s="253"/>
      <c r="J195" s="254">
        <f>ROUND(I195*H195,2)</f>
        <v>0</v>
      </c>
      <c r="K195" s="255"/>
      <c r="L195" s="256"/>
      <c r="M195" s="257" t="s">
        <v>19</v>
      </c>
      <c r="N195" s="258" t="s">
        <v>41</v>
      </c>
      <c r="O195" s="86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9" t="s">
        <v>168</v>
      </c>
      <c r="AT195" s="219" t="s">
        <v>174</v>
      </c>
      <c r="AU195" s="219" t="s">
        <v>139</v>
      </c>
      <c r="AY195" s="19" t="s">
        <v>122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9" t="s">
        <v>78</v>
      </c>
      <c r="BK195" s="220">
        <f>ROUND(I195*H195,2)</f>
        <v>0</v>
      </c>
      <c r="BL195" s="19" t="s">
        <v>128</v>
      </c>
      <c r="BM195" s="219" t="s">
        <v>294</v>
      </c>
    </row>
    <row r="196" s="13" customFormat="1">
      <c r="A196" s="13"/>
      <c r="B196" s="226"/>
      <c r="C196" s="227"/>
      <c r="D196" s="221" t="s">
        <v>132</v>
      </c>
      <c r="E196" s="228" t="s">
        <v>19</v>
      </c>
      <c r="F196" s="229" t="s">
        <v>295</v>
      </c>
      <c r="G196" s="227"/>
      <c r="H196" s="230">
        <v>32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132</v>
      </c>
      <c r="AU196" s="236" t="s">
        <v>139</v>
      </c>
      <c r="AV196" s="13" t="s">
        <v>80</v>
      </c>
      <c r="AW196" s="13" t="s">
        <v>32</v>
      </c>
      <c r="AX196" s="13" t="s">
        <v>70</v>
      </c>
      <c r="AY196" s="236" t="s">
        <v>122</v>
      </c>
    </row>
    <row r="197" s="13" customFormat="1">
      <c r="A197" s="13"/>
      <c r="B197" s="226"/>
      <c r="C197" s="227"/>
      <c r="D197" s="221" t="s">
        <v>132</v>
      </c>
      <c r="E197" s="228" t="s">
        <v>19</v>
      </c>
      <c r="F197" s="229" t="s">
        <v>296</v>
      </c>
      <c r="G197" s="227"/>
      <c r="H197" s="230">
        <v>30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132</v>
      </c>
      <c r="AU197" s="236" t="s">
        <v>139</v>
      </c>
      <c r="AV197" s="13" t="s">
        <v>80</v>
      </c>
      <c r="AW197" s="13" t="s">
        <v>32</v>
      </c>
      <c r="AX197" s="13" t="s">
        <v>70</v>
      </c>
      <c r="AY197" s="236" t="s">
        <v>122</v>
      </c>
    </row>
    <row r="198" s="14" customFormat="1">
      <c r="A198" s="14"/>
      <c r="B198" s="237"/>
      <c r="C198" s="238"/>
      <c r="D198" s="221" t="s">
        <v>132</v>
      </c>
      <c r="E198" s="239" t="s">
        <v>19</v>
      </c>
      <c r="F198" s="240" t="s">
        <v>134</v>
      </c>
      <c r="G198" s="238"/>
      <c r="H198" s="241">
        <v>62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132</v>
      </c>
      <c r="AU198" s="247" t="s">
        <v>139</v>
      </c>
      <c r="AV198" s="14" t="s">
        <v>128</v>
      </c>
      <c r="AW198" s="14" t="s">
        <v>32</v>
      </c>
      <c r="AX198" s="14" t="s">
        <v>78</v>
      </c>
      <c r="AY198" s="247" t="s">
        <v>122</v>
      </c>
    </row>
    <row r="199" s="2" customFormat="1" ht="16.5" customHeight="1">
      <c r="A199" s="40"/>
      <c r="B199" s="41"/>
      <c r="C199" s="248" t="s">
        <v>297</v>
      </c>
      <c r="D199" s="248" t="s">
        <v>174</v>
      </c>
      <c r="E199" s="249" t="s">
        <v>298</v>
      </c>
      <c r="F199" s="250" t="s">
        <v>299</v>
      </c>
      <c r="G199" s="251" t="s">
        <v>225</v>
      </c>
      <c r="H199" s="252">
        <v>137</v>
      </c>
      <c r="I199" s="253"/>
      <c r="J199" s="254">
        <f>ROUND(I199*H199,2)</f>
        <v>0</v>
      </c>
      <c r="K199" s="255"/>
      <c r="L199" s="256"/>
      <c r="M199" s="257" t="s">
        <v>19</v>
      </c>
      <c r="N199" s="258" t="s">
        <v>41</v>
      </c>
      <c r="O199" s="86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168</v>
      </c>
      <c r="AT199" s="219" t="s">
        <v>174</v>
      </c>
      <c r="AU199" s="219" t="s">
        <v>139</v>
      </c>
      <c r="AY199" s="19" t="s">
        <v>122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78</v>
      </c>
      <c r="BK199" s="220">
        <f>ROUND(I199*H199,2)</f>
        <v>0</v>
      </c>
      <c r="BL199" s="19" t="s">
        <v>128</v>
      </c>
      <c r="BM199" s="219" t="s">
        <v>300</v>
      </c>
    </row>
    <row r="200" s="13" customFormat="1">
      <c r="A200" s="13"/>
      <c r="B200" s="226"/>
      <c r="C200" s="227"/>
      <c r="D200" s="221" t="s">
        <v>132</v>
      </c>
      <c r="E200" s="228" t="s">
        <v>19</v>
      </c>
      <c r="F200" s="229" t="s">
        <v>301</v>
      </c>
      <c r="G200" s="227"/>
      <c r="H200" s="230">
        <v>80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132</v>
      </c>
      <c r="AU200" s="236" t="s">
        <v>139</v>
      </c>
      <c r="AV200" s="13" t="s">
        <v>80</v>
      </c>
      <c r="AW200" s="13" t="s">
        <v>32</v>
      </c>
      <c r="AX200" s="13" t="s">
        <v>70</v>
      </c>
      <c r="AY200" s="236" t="s">
        <v>122</v>
      </c>
    </row>
    <row r="201" s="13" customFormat="1">
      <c r="A201" s="13"/>
      <c r="B201" s="226"/>
      <c r="C201" s="227"/>
      <c r="D201" s="221" t="s">
        <v>132</v>
      </c>
      <c r="E201" s="228" t="s">
        <v>19</v>
      </c>
      <c r="F201" s="229" t="s">
        <v>295</v>
      </c>
      <c r="G201" s="227"/>
      <c r="H201" s="230">
        <v>32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132</v>
      </c>
      <c r="AU201" s="236" t="s">
        <v>139</v>
      </c>
      <c r="AV201" s="13" t="s">
        <v>80</v>
      </c>
      <c r="AW201" s="13" t="s">
        <v>32</v>
      </c>
      <c r="AX201" s="13" t="s">
        <v>70</v>
      </c>
      <c r="AY201" s="236" t="s">
        <v>122</v>
      </c>
    </row>
    <row r="202" s="13" customFormat="1">
      <c r="A202" s="13"/>
      <c r="B202" s="226"/>
      <c r="C202" s="227"/>
      <c r="D202" s="221" t="s">
        <v>132</v>
      </c>
      <c r="E202" s="228" t="s">
        <v>19</v>
      </c>
      <c r="F202" s="229" t="s">
        <v>302</v>
      </c>
      <c r="G202" s="227"/>
      <c r="H202" s="230">
        <v>25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132</v>
      </c>
      <c r="AU202" s="236" t="s">
        <v>139</v>
      </c>
      <c r="AV202" s="13" t="s">
        <v>80</v>
      </c>
      <c r="AW202" s="13" t="s">
        <v>32</v>
      </c>
      <c r="AX202" s="13" t="s">
        <v>70</v>
      </c>
      <c r="AY202" s="236" t="s">
        <v>122</v>
      </c>
    </row>
    <row r="203" s="14" customFormat="1">
      <c r="A203" s="14"/>
      <c r="B203" s="237"/>
      <c r="C203" s="238"/>
      <c r="D203" s="221" t="s">
        <v>132</v>
      </c>
      <c r="E203" s="239" t="s">
        <v>19</v>
      </c>
      <c r="F203" s="240" t="s">
        <v>134</v>
      </c>
      <c r="G203" s="238"/>
      <c r="H203" s="241">
        <v>137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132</v>
      </c>
      <c r="AU203" s="247" t="s">
        <v>139</v>
      </c>
      <c r="AV203" s="14" t="s">
        <v>128</v>
      </c>
      <c r="AW203" s="14" t="s">
        <v>32</v>
      </c>
      <c r="AX203" s="14" t="s">
        <v>78</v>
      </c>
      <c r="AY203" s="247" t="s">
        <v>122</v>
      </c>
    </row>
    <row r="204" s="2" customFormat="1" ht="16.5" customHeight="1">
      <c r="A204" s="40"/>
      <c r="B204" s="41"/>
      <c r="C204" s="248" t="s">
        <v>303</v>
      </c>
      <c r="D204" s="248" t="s">
        <v>174</v>
      </c>
      <c r="E204" s="249" t="s">
        <v>304</v>
      </c>
      <c r="F204" s="250" t="s">
        <v>305</v>
      </c>
      <c r="G204" s="251" t="s">
        <v>225</v>
      </c>
      <c r="H204" s="252">
        <v>96</v>
      </c>
      <c r="I204" s="253"/>
      <c r="J204" s="254">
        <f>ROUND(I204*H204,2)</f>
        <v>0</v>
      </c>
      <c r="K204" s="255"/>
      <c r="L204" s="256"/>
      <c r="M204" s="257" t="s">
        <v>19</v>
      </c>
      <c r="N204" s="258" t="s">
        <v>41</v>
      </c>
      <c r="O204" s="86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9" t="s">
        <v>168</v>
      </c>
      <c r="AT204" s="219" t="s">
        <v>174</v>
      </c>
      <c r="AU204" s="219" t="s">
        <v>139</v>
      </c>
      <c r="AY204" s="19" t="s">
        <v>122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9" t="s">
        <v>78</v>
      </c>
      <c r="BK204" s="220">
        <f>ROUND(I204*H204,2)</f>
        <v>0</v>
      </c>
      <c r="BL204" s="19" t="s">
        <v>128</v>
      </c>
      <c r="BM204" s="219" t="s">
        <v>306</v>
      </c>
    </row>
    <row r="205" s="13" customFormat="1">
      <c r="A205" s="13"/>
      <c r="B205" s="226"/>
      <c r="C205" s="227"/>
      <c r="D205" s="221" t="s">
        <v>132</v>
      </c>
      <c r="E205" s="228" t="s">
        <v>19</v>
      </c>
      <c r="F205" s="229" t="s">
        <v>301</v>
      </c>
      <c r="G205" s="227"/>
      <c r="H205" s="230">
        <v>80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132</v>
      </c>
      <c r="AU205" s="236" t="s">
        <v>139</v>
      </c>
      <c r="AV205" s="13" t="s">
        <v>80</v>
      </c>
      <c r="AW205" s="13" t="s">
        <v>32</v>
      </c>
      <c r="AX205" s="13" t="s">
        <v>70</v>
      </c>
      <c r="AY205" s="236" t="s">
        <v>122</v>
      </c>
    </row>
    <row r="206" s="13" customFormat="1">
      <c r="A206" s="13"/>
      <c r="B206" s="226"/>
      <c r="C206" s="227"/>
      <c r="D206" s="221" t="s">
        <v>132</v>
      </c>
      <c r="E206" s="228" t="s">
        <v>19</v>
      </c>
      <c r="F206" s="229" t="s">
        <v>307</v>
      </c>
      <c r="G206" s="227"/>
      <c r="H206" s="230">
        <v>16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132</v>
      </c>
      <c r="AU206" s="236" t="s">
        <v>139</v>
      </c>
      <c r="AV206" s="13" t="s">
        <v>80</v>
      </c>
      <c r="AW206" s="13" t="s">
        <v>32</v>
      </c>
      <c r="AX206" s="13" t="s">
        <v>70</v>
      </c>
      <c r="AY206" s="236" t="s">
        <v>122</v>
      </c>
    </row>
    <row r="207" s="14" customFormat="1">
      <c r="A207" s="14"/>
      <c r="B207" s="237"/>
      <c r="C207" s="238"/>
      <c r="D207" s="221" t="s">
        <v>132</v>
      </c>
      <c r="E207" s="239" t="s">
        <v>19</v>
      </c>
      <c r="F207" s="240" t="s">
        <v>134</v>
      </c>
      <c r="G207" s="238"/>
      <c r="H207" s="241">
        <v>96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132</v>
      </c>
      <c r="AU207" s="247" t="s">
        <v>139</v>
      </c>
      <c r="AV207" s="14" t="s">
        <v>128</v>
      </c>
      <c r="AW207" s="14" t="s">
        <v>32</v>
      </c>
      <c r="AX207" s="14" t="s">
        <v>78</v>
      </c>
      <c r="AY207" s="247" t="s">
        <v>122</v>
      </c>
    </row>
    <row r="208" s="2" customFormat="1" ht="16.5" customHeight="1">
      <c r="A208" s="40"/>
      <c r="B208" s="41"/>
      <c r="C208" s="248" t="s">
        <v>308</v>
      </c>
      <c r="D208" s="248" t="s">
        <v>174</v>
      </c>
      <c r="E208" s="249" t="s">
        <v>309</v>
      </c>
      <c r="F208" s="250" t="s">
        <v>310</v>
      </c>
      <c r="G208" s="251" t="s">
        <v>225</v>
      </c>
      <c r="H208" s="252">
        <v>40</v>
      </c>
      <c r="I208" s="253"/>
      <c r="J208" s="254">
        <f>ROUND(I208*H208,2)</f>
        <v>0</v>
      </c>
      <c r="K208" s="255"/>
      <c r="L208" s="256"/>
      <c r="M208" s="257" t="s">
        <v>19</v>
      </c>
      <c r="N208" s="258" t="s">
        <v>41</v>
      </c>
      <c r="O208" s="86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9" t="s">
        <v>168</v>
      </c>
      <c r="AT208" s="219" t="s">
        <v>174</v>
      </c>
      <c r="AU208" s="219" t="s">
        <v>139</v>
      </c>
      <c r="AY208" s="19" t="s">
        <v>122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9" t="s">
        <v>78</v>
      </c>
      <c r="BK208" s="220">
        <f>ROUND(I208*H208,2)</f>
        <v>0</v>
      </c>
      <c r="BL208" s="19" t="s">
        <v>128</v>
      </c>
      <c r="BM208" s="219" t="s">
        <v>311</v>
      </c>
    </row>
    <row r="209" s="13" customFormat="1">
      <c r="A209" s="13"/>
      <c r="B209" s="226"/>
      <c r="C209" s="227"/>
      <c r="D209" s="221" t="s">
        <v>132</v>
      </c>
      <c r="E209" s="228" t="s">
        <v>19</v>
      </c>
      <c r="F209" s="229" t="s">
        <v>312</v>
      </c>
      <c r="G209" s="227"/>
      <c r="H209" s="230">
        <v>40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132</v>
      </c>
      <c r="AU209" s="236" t="s">
        <v>139</v>
      </c>
      <c r="AV209" s="13" t="s">
        <v>80</v>
      </c>
      <c r="AW209" s="13" t="s">
        <v>32</v>
      </c>
      <c r="AX209" s="13" t="s">
        <v>70</v>
      </c>
      <c r="AY209" s="236" t="s">
        <v>122</v>
      </c>
    </row>
    <row r="210" s="14" customFormat="1">
      <c r="A210" s="14"/>
      <c r="B210" s="237"/>
      <c r="C210" s="238"/>
      <c r="D210" s="221" t="s">
        <v>132</v>
      </c>
      <c r="E210" s="239" t="s">
        <v>19</v>
      </c>
      <c r="F210" s="240" t="s">
        <v>134</v>
      </c>
      <c r="G210" s="238"/>
      <c r="H210" s="241">
        <v>40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7" t="s">
        <v>132</v>
      </c>
      <c r="AU210" s="247" t="s">
        <v>139</v>
      </c>
      <c r="AV210" s="14" t="s">
        <v>128</v>
      </c>
      <c r="AW210" s="14" t="s">
        <v>32</v>
      </c>
      <c r="AX210" s="14" t="s">
        <v>78</v>
      </c>
      <c r="AY210" s="247" t="s">
        <v>122</v>
      </c>
    </row>
    <row r="211" s="2" customFormat="1" ht="21.75" customHeight="1">
      <c r="A211" s="40"/>
      <c r="B211" s="41"/>
      <c r="C211" s="207" t="s">
        <v>313</v>
      </c>
      <c r="D211" s="207" t="s">
        <v>124</v>
      </c>
      <c r="E211" s="208" t="s">
        <v>314</v>
      </c>
      <c r="F211" s="209" t="s">
        <v>315</v>
      </c>
      <c r="G211" s="210" t="s">
        <v>225</v>
      </c>
      <c r="H211" s="211">
        <v>335</v>
      </c>
      <c r="I211" s="212"/>
      <c r="J211" s="213">
        <f>ROUND(I211*H211,2)</f>
        <v>0</v>
      </c>
      <c r="K211" s="214"/>
      <c r="L211" s="46"/>
      <c r="M211" s="215" t="s">
        <v>19</v>
      </c>
      <c r="N211" s="216" t="s">
        <v>41</v>
      </c>
      <c r="O211" s="86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9" t="s">
        <v>128</v>
      </c>
      <c r="AT211" s="219" t="s">
        <v>124</v>
      </c>
      <c r="AU211" s="219" t="s">
        <v>139</v>
      </c>
      <c r="AY211" s="19" t="s">
        <v>122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9" t="s">
        <v>78</v>
      </c>
      <c r="BK211" s="220">
        <f>ROUND(I211*H211,2)</f>
        <v>0</v>
      </c>
      <c r="BL211" s="19" t="s">
        <v>128</v>
      </c>
      <c r="BM211" s="219" t="s">
        <v>316</v>
      </c>
    </row>
    <row r="212" s="2" customFormat="1">
      <c r="A212" s="40"/>
      <c r="B212" s="41"/>
      <c r="C212" s="42"/>
      <c r="D212" s="221" t="s">
        <v>130</v>
      </c>
      <c r="E212" s="42"/>
      <c r="F212" s="222" t="s">
        <v>317</v>
      </c>
      <c r="G212" s="42"/>
      <c r="H212" s="42"/>
      <c r="I212" s="223"/>
      <c r="J212" s="42"/>
      <c r="K212" s="42"/>
      <c r="L212" s="46"/>
      <c r="M212" s="224"/>
      <c r="N212" s="225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130</v>
      </c>
      <c r="AU212" s="19" t="s">
        <v>139</v>
      </c>
    </row>
    <row r="213" s="13" customFormat="1">
      <c r="A213" s="13"/>
      <c r="B213" s="226"/>
      <c r="C213" s="227"/>
      <c r="D213" s="221" t="s">
        <v>132</v>
      </c>
      <c r="E213" s="228" t="s">
        <v>19</v>
      </c>
      <c r="F213" s="229" t="s">
        <v>242</v>
      </c>
      <c r="G213" s="227"/>
      <c r="H213" s="230">
        <v>335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132</v>
      </c>
      <c r="AU213" s="236" t="s">
        <v>139</v>
      </c>
      <c r="AV213" s="13" t="s">
        <v>80</v>
      </c>
      <c r="AW213" s="13" t="s">
        <v>32</v>
      </c>
      <c r="AX213" s="13" t="s">
        <v>70</v>
      </c>
      <c r="AY213" s="236" t="s">
        <v>122</v>
      </c>
    </row>
    <row r="214" s="14" customFormat="1">
      <c r="A214" s="14"/>
      <c r="B214" s="237"/>
      <c r="C214" s="238"/>
      <c r="D214" s="221" t="s">
        <v>132</v>
      </c>
      <c r="E214" s="239" t="s">
        <v>19</v>
      </c>
      <c r="F214" s="240" t="s">
        <v>134</v>
      </c>
      <c r="G214" s="238"/>
      <c r="H214" s="241">
        <v>335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7" t="s">
        <v>132</v>
      </c>
      <c r="AU214" s="247" t="s">
        <v>139</v>
      </c>
      <c r="AV214" s="14" t="s">
        <v>128</v>
      </c>
      <c r="AW214" s="14" t="s">
        <v>32</v>
      </c>
      <c r="AX214" s="14" t="s">
        <v>78</v>
      </c>
      <c r="AY214" s="247" t="s">
        <v>122</v>
      </c>
    </row>
    <row r="215" s="2" customFormat="1" ht="21.75" customHeight="1">
      <c r="A215" s="40"/>
      <c r="B215" s="41"/>
      <c r="C215" s="207" t="s">
        <v>318</v>
      </c>
      <c r="D215" s="207" t="s">
        <v>124</v>
      </c>
      <c r="E215" s="208" t="s">
        <v>319</v>
      </c>
      <c r="F215" s="209" t="s">
        <v>320</v>
      </c>
      <c r="G215" s="210" t="s">
        <v>225</v>
      </c>
      <c r="H215" s="211">
        <v>62</v>
      </c>
      <c r="I215" s="212"/>
      <c r="J215" s="213">
        <f>ROUND(I215*H215,2)</f>
        <v>0</v>
      </c>
      <c r="K215" s="214"/>
      <c r="L215" s="46"/>
      <c r="M215" s="215" t="s">
        <v>19</v>
      </c>
      <c r="N215" s="216" t="s">
        <v>41</v>
      </c>
      <c r="O215" s="86"/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9" t="s">
        <v>128</v>
      </c>
      <c r="AT215" s="219" t="s">
        <v>124</v>
      </c>
      <c r="AU215" s="219" t="s">
        <v>139</v>
      </c>
      <c r="AY215" s="19" t="s">
        <v>122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9" t="s">
        <v>78</v>
      </c>
      <c r="BK215" s="220">
        <f>ROUND(I215*H215,2)</f>
        <v>0</v>
      </c>
      <c r="BL215" s="19" t="s">
        <v>128</v>
      </c>
      <c r="BM215" s="219" t="s">
        <v>321</v>
      </c>
    </row>
    <row r="216" s="2" customFormat="1">
      <c r="A216" s="40"/>
      <c r="B216" s="41"/>
      <c r="C216" s="42"/>
      <c r="D216" s="221" t="s">
        <v>130</v>
      </c>
      <c r="E216" s="42"/>
      <c r="F216" s="222" t="s">
        <v>317</v>
      </c>
      <c r="G216" s="42"/>
      <c r="H216" s="42"/>
      <c r="I216" s="223"/>
      <c r="J216" s="42"/>
      <c r="K216" s="42"/>
      <c r="L216" s="46"/>
      <c r="M216" s="224"/>
      <c r="N216" s="225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130</v>
      </c>
      <c r="AU216" s="19" t="s">
        <v>139</v>
      </c>
    </row>
    <row r="217" s="13" customFormat="1">
      <c r="A217" s="13"/>
      <c r="B217" s="226"/>
      <c r="C217" s="227"/>
      <c r="D217" s="221" t="s">
        <v>132</v>
      </c>
      <c r="E217" s="228" t="s">
        <v>19</v>
      </c>
      <c r="F217" s="229" t="s">
        <v>322</v>
      </c>
      <c r="G217" s="227"/>
      <c r="H217" s="230">
        <v>62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132</v>
      </c>
      <c r="AU217" s="236" t="s">
        <v>139</v>
      </c>
      <c r="AV217" s="13" t="s">
        <v>80</v>
      </c>
      <c r="AW217" s="13" t="s">
        <v>32</v>
      </c>
      <c r="AX217" s="13" t="s">
        <v>70</v>
      </c>
      <c r="AY217" s="236" t="s">
        <v>122</v>
      </c>
    </row>
    <row r="218" s="14" customFormat="1">
      <c r="A218" s="14"/>
      <c r="B218" s="237"/>
      <c r="C218" s="238"/>
      <c r="D218" s="221" t="s">
        <v>132</v>
      </c>
      <c r="E218" s="239" t="s">
        <v>19</v>
      </c>
      <c r="F218" s="240" t="s">
        <v>134</v>
      </c>
      <c r="G218" s="238"/>
      <c r="H218" s="241">
        <v>62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132</v>
      </c>
      <c r="AU218" s="247" t="s">
        <v>139</v>
      </c>
      <c r="AV218" s="14" t="s">
        <v>128</v>
      </c>
      <c r="AW218" s="14" t="s">
        <v>32</v>
      </c>
      <c r="AX218" s="14" t="s">
        <v>78</v>
      </c>
      <c r="AY218" s="247" t="s">
        <v>122</v>
      </c>
    </row>
    <row r="219" s="2" customFormat="1" ht="21.75" customHeight="1">
      <c r="A219" s="40"/>
      <c r="B219" s="41"/>
      <c r="C219" s="207" t="s">
        <v>323</v>
      </c>
      <c r="D219" s="207" t="s">
        <v>124</v>
      </c>
      <c r="E219" s="208" t="s">
        <v>324</v>
      </c>
      <c r="F219" s="209" t="s">
        <v>325</v>
      </c>
      <c r="G219" s="210" t="s">
        <v>225</v>
      </c>
      <c r="H219" s="211">
        <v>62</v>
      </c>
      <c r="I219" s="212"/>
      <c r="J219" s="213">
        <f>ROUND(I219*H219,2)</f>
        <v>0</v>
      </c>
      <c r="K219" s="214"/>
      <c r="L219" s="46"/>
      <c r="M219" s="215" t="s">
        <v>19</v>
      </c>
      <c r="N219" s="216" t="s">
        <v>41</v>
      </c>
      <c r="O219" s="86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9" t="s">
        <v>128</v>
      </c>
      <c r="AT219" s="219" t="s">
        <v>124</v>
      </c>
      <c r="AU219" s="219" t="s">
        <v>139</v>
      </c>
      <c r="AY219" s="19" t="s">
        <v>122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9" t="s">
        <v>78</v>
      </c>
      <c r="BK219" s="220">
        <f>ROUND(I219*H219,2)</f>
        <v>0</v>
      </c>
      <c r="BL219" s="19" t="s">
        <v>128</v>
      </c>
      <c r="BM219" s="219" t="s">
        <v>326</v>
      </c>
    </row>
    <row r="220" s="2" customFormat="1">
      <c r="A220" s="40"/>
      <c r="B220" s="41"/>
      <c r="C220" s="42"/>
      <c r="D220" s="221" t="s">
        <v>130</v>
      </c>
      <c r="E220" s="42"/>
      <c r="F220" s="222" t="s">
        <v>327</v>
      </c>
      <c r="G220" s="42"/>
      <c r="H220" s="42"/>
      <c r="I220" s="223"/>
      <c r="J220" s="42"/>
      <c r="K220" s="42"/>
      <c r="L220" s="46"/>
      <c r="M220" s="224"/>
      <c r="N220" s="225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130</v>
      </c>
      <c r="AU220" s="19" t="s">
        <v>139</v>
      </c>
    </row>
    <row r="221" s="2" customFormat="1" ht="33" customHeight="1">
      <c r="A221" s="40"/>
      <c r="B221" s="41"/>
      <c r="C221" s="207" t="s">
        <v>328</v>
      </c>
      <c r="D221" s="207" t="s">
        <v>124</v>
      </c>
      <c r="E221" s="208" t="s">
        <v>329</v>
      </c>
      <c r="F221" s="209" t="s">
        <v>330</v>
      </c>
      <c r="G221" s="210" t="s">
        <v>225</v>
      </c>
      <c r="H221" s="211">
        <v>335</v>
      </c>
      <c r="I221" s="212"/>
      <c r="J221" s="213">
        <f>ROUND(I221*H221,2)</f>
        <v>0</v>
      </c>
      <c r="K221" s="214"/>
      <c r="L221" s="46"/>
      <c r="M221" s="215" t="s">
        <v>19</v>
      </c>
      <c r="N221" s="216" t="s">
        <v>41</v>
      </c>
      <c r="O221" s="86"/>
      <c r="P221" s="217">
        <f>O221*H221</f>
        <v>0</v>
      </c>
      <c r="Q221" s="217">
        <v>0</v>
      </c>
      <c r="R221" s="217">
        <f>Q221*H221</f>
        <v>0</v>
      </c>
      <c r="S221" s="217">
        <v>0</v>
      </c>
      <c r="T221" s="218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9" t="s">
        <v>128</v>
      </c>
      <c r="AT221" s="219" t="s">
        <v>124</v>
      </c>
      <c r="AU221" s="219" t="s">
        <v>139</v>
      </c>
      <c r="AY221" s="19" t="s">
        <v>122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9" t="s">
        <v>78</v>
      </c>
      <c r="BK221" s="220">
        <f>ROUND(I221*H221,2)</f>
        <v>0</v>
      </c>
      <c r="BL221" s="19" t="s">
        <v>128</v>
      </c>
      <c r="BM221" s="219" t="s">
        <v>331</v>
      </c>
    </row>
    <row r="222" s="2" customFormat="1">
      <c r="A222" s="40"/>
      <c r="B222" s="41"/>
      <c r="C222" s="42"/>
      <c r="D222" s="221" t="s">
        <v>130</v>
      </c>
      <c r="E222" s="42"/>
      <c r="F222" s="222" t="s">
        <v>327</v>
      </c>
      <c r="G222" s="42"/>
      <c r="H222" s="42"/>
      <c r="I222" s="223"/>
      <c r="J222" s="42"/>
      <c r="K222" s="42"/>
      <c r="L222" s="46"/>
      <c r="M222" s="224"/>
      <c r="N222" s="225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130</v>
      </c>
      <c r="AU222" s="19" t="s">
        <v>139</v>
      </c>
    </row>
    <row r="223" s="2" customFormat="1" ht="21.75" customHeight="1">
      <c r="A223" s="40"/>
      <c r="B223" s="41"/>
      <c r="C223" s="207" t="s">
        <v>332</v>
      </c>
      <c r="D223" s="207" t="s">
        <v>124</v>
      </c>
      <c r="E223" s="208" t="s">
        <v>333</v>
      </c>
      <c r="F223" s="209" t="s">
        <v>334</v>
      </c>
      <c r="G223" s="210" t="s">
        <v>225</v>
      </c>
      <c r="H223" s="211">
        <v>62</v>
      </c>
      <c r="I223" s="212"/>
      <c r="J223" s="213">
        <f>ROUND(I223*H223,2)</f>
        <v>0</v>
      </c>
      <c r="K223" s="214"/>
      <c r="L223" s="46"/>
      <c r="M223" s="215" t="s">
        <v>19</v>
      </c>
      <c r="N223" s="216" t="s">
        <v>41</v>
      </c>
      <c r="O223" s="86"/>
      <c r="P223" s="217">
        <f>O223*H223</f>
        <v>0</v>
      </c>
      <c r="Q223" s="217">
        <v>0.0020799999999999998</v>
      </c>
      <c r="R223" s="217">
        <f>Q223*H223</f>
        <v>0.12895999999999999</v>
      </c>
      <c r="S223" s="217">
        <v>0</v>
      </c>
      <c r="T223" s="218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9" t="s">
        <v>128</v>
      </c>
      <c r="AT223" s="219" t="s">
        <v>124</v>
      </c>
      <c r="AU223" s="219" t="s">
        <v>139</v>
      </c>
      <c r="AY223" s="19" t="s">
        <v>122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9" t="s">
        <v>78</v>
      </c>
      <c r="BK223" s="220">
        <f>ROUND(I223*H223,2)</f>
        <v>0</v>
      </c>
      <c r="BL223" s="19" t="s">
        <v>128</v>
      </c>
      <c r="BM223" s="219" t="s">
        <v>335</v>
      </c>
    </row>
    <row r="224" s="2" customFormat="1">
      <c r="A224" s="40"/>
      <c r="B224" s="41"/>
      <c r="C224" s="42"/>
      <c r="D224" s="221" t="s">
        <v>130</v>
      </c>
      <c r="E224" s="42"/>
      <c r="F224" s="222" t="s">
        <v>259</v>
      </c>
      <c r="G224" s="42"/>
      <c r="H224" s="42"/>
      <c r="I224" s="223"/>
      <c r="J224" s="42"/>
      <c r="K224" s="42"/>
      <c r="L224" s="46"/>
      <c r="M224" s="224"/>
      <c r="N224" s="225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130</v>
      </c>
      <c r="AU224" s="19" t="s">
        <v>139</v>
      </c>
    </row>
    <row r="225" s="2" customFormat="1" ht="16.5" customHeight="1">
      <c r="A225" s="40"/>
      <c r="B225" s="41"/>
      <c r="C225" s="207" t="s">
        <v>336</v>
      </c>
      <c r="D225" s="207" t="s">
        <v>124</v>
      </c>
      <c r="E225" s="208" t="s">
        <v>337</v>
      </c>
      <c r="F225" s="209" t="s">
        <v>338</v>
      </c>
      <c r="G225" s="210" t="s">
        <v>225</v>
      </c>
      <c r="H225" s="211">
        <v>397</v>
      </c>
      <c r="I225" s="212"/>
      <c r="J225" s="213">
        <f>ROUND(I225*H225,2)</f>
        <v>0</v>
      </c>
      <c r="K225" s="214"/>
      <c r="L225" s="46"/>
      <c r="M225" s="215" t="s">
        <v>19</v>
      </c>
      <c r="N225" s="216" t="s">
        <v>41</v>
      </c>
      <c r="O225" s="86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9" t="s">
        <v>128</v>
      </c>
      <c r="AT225" s="219" t="s">
        <v>124</v>
      </c>
      <c r="AU225" s="219" t="s">
        <v>139</v>
      </c>
      <c r="AY225" s="19" t="s">
        <v>122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9" t="s">
        <v>78</v>
      </c>
      <c r="BK225" s="220">
        <f>ROUND(I225*H225,2)</f>
        <v>0</v>
      </c>
      <c r="BL225" s="19" t="s">
        <v>128</v>
      </c>
      <c r="BM225" s="219" t="s">
        <v>339</v>
      </c>
    </row>
    <row r="226" s="2" customFormat="1">
      <c r="A226" s="40"/>
      <c r="B226" s="41"/>
      <c r="C226" s="42"/>
      <c r="D226" s="221" t="s">
        <v>130</v>
      </c>
      <c r="E226" s="42"/>
      <c r="F226" s="222" t="s">
        <v>340</v>
      </c>
      <c r="G226" s="42"/>
      <c r="H226" s="42"/>
      <c r="I226" s="223"/>
      <c r="J226" s="42"/>
      <c r="K226" s="42"/>
      <c r="L226" s="46"/>
      <c r="M226" s="224"/>
      <c r="N226" s="225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130</v>
      </c>
      <c r="AU226" s="19" t="s">
        <v>139</v>
      </c>
    </row>
    <row r="227" s="13" customFormat="1">
      <c r="A227" s="13"/>
      <c r="B227" s="226"/>
      <c r="C227" s="227"/>
      <c r="D227" s="221" t="s">
        <v>132</v>
      </c>
      <c r="E227" s="228" t="s">
        <v>19</v>
      </c>
      <c r="F227" s="229" t="s">
        <v>341</v>
      </c>
      <c r="G227" s="227"/>
      <c r="H227" s="230">
        <v>397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132</v>
      </c>
      <c r="AU227" s="236" t="s">
        <v>139</v>
      </c>
      <c r="AV227" s="13" t="s">
        <v>80</v>
      </c>
      <c r="AW227" s="13" t="s">
        <v>32</v>
      </c>
      <c r="AX227" s="13" t="s">
        <v>70</v>
      </c>
      <c r="AY227" s="236" t="s">
        <v>122</v>
      </c>
    </row>
    <row r="228" s="14" customFormat="1">
      <c r="A228" s="14"/>
      <c r="B228" s="237"/>
      <c r="C228" s="238"/>
      <c r="D228" s="221" t="s">
        <v>132</v>
      </c>
      <c r="E228" s="239" t="s">
        <v>19</v>
      </c>
      <c r="F228" s="240" t="s">
        <v>134</v>
      </c>
      <c r="G228" s="238"/>
      <c r="H228" s="241">
        <v>397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132</v>
      </c>
      <c r="AU228" s="247" t="s">
        <v>139</v>
      </c>
      <c r="AV228" s="14" t="s">
        <v>128</v>
      </c>
      <c r="AW228" s="14" t="s">
        <v>32</v>
      </c>
      <c r="AX228" s="14" t="s">
        <v>78</v>
      </c>
      <c r="AY228" s="247" t="s">
        <v>122</v>
      </c>
    </row>
    <row r="229" s="2" customFormat="1" ht="16.5" customHeight="1">
      <c r="A229" s="40"/>
      <c r="B229" s="41"/>
      <c r="C229" s="207" t="s">
        <v>342</v>
      </c>
      <c r="D229" s="207" t="s">
        <v>124</v>
      </c>
      <c r="E229" s="208" t="s">
        <v>343</v>
      </c>
      <c r="F229" s="209" t="s">
        <v>344</v>
      </c>
      <c r="G229" s="210" t="s">
        <v>147</v>
      </c>
      <c r="H229" s="211">
        <v>277.63499999999999</v>
      </c>
      <c r="I229" s="212"/>
      <c r="J229" s="213">
        <f>ROUND(I229*H229,2)</f>
        <v>0</v>
      </c>
      <c r="K229" s="214"/>
      <c r="L229" s="46"/>
      <c r="M229" s="215" t="s">
        <v>19</v>
      </c>
      <c r="N229" s="216" t="s">
        <v>41</v>
      </c>
      <c r="O229" s="86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9" t="s">
        <v>128</v>
      </c>
      <c r="AT229" s="219" t="s">
        <v>124</v>
      </c>
      <c r="AU229" s="219" t="s">
        <v>139</v>
      </c>
      <c r="AY229" s="19" t="s">
        <v>122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9" t="s">
        <v>78</v>
      </c>
      <c r="BK229" s="220">
        <f>ROUND(I229*H229,2)</f>
        <v>0</v>
      </c>
      <c r="BL229" s="19" t="s">
        <v>128</v>
      </c>
      <c r="BM229" s="219" t="s">
        <v>345</v>
      </c>
    </row>
    <row r="230" s="13" customFormat="1">
      <c r="A230" s="13"/>
      <c r="B230" s="226"/>
      <c r="C230" s="227"/>
      <c r="D230" s="221" t="s">
        <v>132</v>
      </c>
      <c r="E230" s="228" t="s">
        <v>19</v>
      </c>
      <c r="F230" s="229" t="s">
        <v>346</v>
      </c>
      <c r="G230" s="227"/>
      <c r="H230" s="230">
        <v>20.100000000000001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132</v>
      </c>
      <c r="AU230" s="236" t="s">
        <v>139</v>
      </c>
      <c r="AV230" s="13" t="s">
        <v>80</v>
      </c>
      <c r="AW230" s="13" t="s">
        <v>32</v>
      </c>
      <c r="AX230" s="13" t="s">
        <v>70</v>
      </c>
      <c r="AY230" s="236" t="s">
        <v>122</v>
      </c>
    </row>
    <row r="231" s="13" customFormat="1">
      <c r="A231" s="13"/>
      <c r="B231" s="226"/>
      <c r="C231" s="227"/>
      <c r="D231" s="221" t="s">
        <v>132</v>
      </c>
      <c r="E231" s="228" t="s">
        <v>19</v>
      </c>
      <c r="F231" s="229" t="s">
        <v>347</v>
      </c>
      <c r="G231" s="227"/>
      <c r="H231" s="230">
        <v>11.16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132</v>
      </c>
      <c r="AU231" s="236" t="s">
        <v>139</v>
      </c>
      <c r="AV231" s="13" t="s">
        <v>80</v>
      </c>
      <c r="AW231" s="13" t="s">
        <v>32</v>
      </c>
      <c r="AX231" s="13" t="s">
        <v>70</v>
      </c>
      <c r="AY231" s="236" t="s">
        <v>122</v>
      </c>
    </row>
    <row r="232" s="13" customFormat="1">
      <c r="A232" s="13"/>
      <c r="B232" s="226"/>
      <c r="C232" s="227"/>
      <c r="D232" s="221" t="s">
        <v>132</v>
      </c>
      <c r="E232" s="228" t="s">
        <v>19</v>
      </c>
      <c r="F232" s="229" t="s">
        <v>348</v>
      </c>
      <c r="G232" s="227"/>
      <c r="H232" s="230">
        <v>246.375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132</v>
      </c>
      <c r="AU232" s="236" t="s">
        <v>139</v>
      </c>
      <c r="AV232" s="13" t="s">
        <v>80</v>
      </c>
      <c r="AW232" s="13" t="s">
        <v>32</v>
      </c>
      <c r="AX232" s="13" t="s">
        <v>70</v>
      </c>
      <c r="AY232" s="236" t="s">
        <v>122</v>
      </c>
    </row>
    <row r="233" s="14" customFormat="1">
      <c r="A233" s="14"/>
      <c r="B233" s="237"/>
      <c r="C233" s="238"/>
      <c r="D233" s="221" t="s">
        <v>132</v>
      </c>
      <c r="E233" s="239" t="s">
        <v>19</v>
      </c>
      <c r="F233" s="240" t="s">
        <v>134</v>
      </c>
      <c r="G233" s="238"/>
      <c r="H233" s="241">
        <v>277.63499999999999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7" t="s">
        <v>132</v>
      </c>
      <c r="AU233" s="247" t="s">
        <v>139</v>
      </c>
      <c r="AV233" s="14" t="s">
        <v>128</v>
      </c>
      <c r="AW233" s="14" t="s">
        <v>32</v>
      </c>
      <c r="AX233" s="14" t="s">
        <v>78</v>
      </c>
      <c r="AY233" s="247" t="s">
        <v>122</v>
      </c>
    </row>
    <row r="234" s="2" customFormat="1" ht="16.5" customHeight="1">
      <c r="A234" s="40"/>
      <c r="B234" s="41"/>
      <c r="C234" s="207" t="s">
        <v>349</v>
      </c>
      <c r="D234" s="207" t="s">
        <v>124</v>
      </c>
      <c r="E234" s="208" t="s">
        <v>350</v>
      </c>
      <c r="F234" s="209" t="s">
        <v>351</v>
      </c>
      <c r="G234" s="210" t="s">
        <v>147</v>
      </c>
      <c r="H234" s="211">
        <v>277.63499999999999</v>
      </c>
      <c r="I234" s="212"/>
      <c r="J234" s="213">
        <f>ROUND(I234*H234,2)</f>
        <v>0</v>
      </c>
      <c r="K234" s="214"/>
      <c r="L234" s="46"/>
      <c r="M234" s="215" t="s">
        <v>19</v>
      </c>
      <c r="N234" s="216" t="s">
        <v>41</v>
      </c>
      <c r="O234" s="86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9" t="s">
        <v>128</v>
      </c>
      <c r="AT234" s="219" t="s">
        <v>124</v>
      </c>
      <c r="AU234" s="219" t="s">
        <v>139</v>
      </c>
      <c r="AY234" s="19" t="s">
        <v>122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9" t="s">
        <v>78</v>
      </c>
      <c r="BK234" s="220">
        <f>ROUND(I234*H234,2)</f>
        <v>0</v>
      </c>
      <c r="BL234" s="19" t="s">
        <v>128</v>
      </c>
      <c r="BM234" s="219" t="s">
        <v>352</v>
      </c>
    </row>
    <row r="235" s="2" customFormat="1">
      <c r="A235" s="40"/>
      <c r="B235" s="41"/>
      <c r="C235" s="42"/>
      <c r="D235" s="221" t="s">
        <v>130</v>
      </c>
      <c r="E235" s="42"/>
      <c r="F235" s="222" t="s">
        <v>353</v>
      </c>
      <c r="G235" s="42"/>
      <c r="H235" s="42"/>
      <c r="I235" s="223"/>
      <c r="J235" s="42"/>
      <c r="K235" s="42"/>
      <c r="L235" s="46"/>
      <c r="M235" s="224"/>
      <c r="N235" s="225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130</v>
      </c>
      <c r="AU235" s="19" t="s">
        <v>139</v>
      </c>
    </row>
    <row r="236" s="12" customFormat="1" ht="22.8" customHeight="1">
      <c r="A236" s="12"/>
      <c r="B236" s="191"/>
      <c r="C236" s="192"/>
      <c r="D236" s="193" t="s">
        <v>69</v>
      </c>
      <c r="E236" s="205" t="s">
        <v>139</v>
      </c>
      <c r="F236" s="205" t="s">
        <v>354</v>
      </c>
      <c r="G236" s="192"/>
      <c r="H236" s="192"/>
      <c r="I236" s="195"/>
      <c r="J236" s="206">
        <f>BK236</f>
        <v>0</v>
      </c>
      <c r="K236" s="192"/>
      <c r="L236" s="197"/>
      <c r="M236" s="198"/>
      <c r="N236" s="199"/>
      <c r="O236" s="199"/>
      <c r="P236" s="200">
        <f>SUM(P237:P258)</f>
        <v>0</v>
      </c>
      <c r="Q236" s="199"/>
      <c r="R236" s="200">
        <f>SUM(R237:R258)</f>
        <v>6.7965100000000005</v>
      </c>
      <c r="S236" s="199"/>
      <c r="T236" s="201">
        <f>SUM(T237:T258)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2" t="s">
        <v>78</v>
      </c>
      <c r="AT236" s="203" t="s">
        <v>69</v>
      </c>
      <c r="AU236" s="203" t="s">
        <v>78</v>
      </c>
      <c r="AY236" s="202" t="s">
        <v>122</v>
      </c>
      <c r="BK236" s="204">
        <f>SUM(BK237:BK258)</f>
        <v>0</v>
      </c>
    </row>
    <row r="237" s="2" customFormat="1" ht="21.75" customHeight="1">
      <c r="A237" s="40"/>
      <c r="B237" s="41"/>
      <c r="C237" s="207" t="s">
        <v>355</v>
      </c>
      <c r="D237" s="207" t="s">
        <v>124</v>
      </c>
      <c r="E237" s="208" t="s">
        <v>356</v>
      </c>
      <c r="F237" s="209" t="s">
        <v>357</v>
      </c>
      <c r="G237" s="210" t="s">
        <v>246</v>
      </c>
      <c r="H237" s="211">
        <v>18</v>
      </c>
      <c r="I237" s="212"/>
      <c r="J237" s="213">
        <f>ROUND(I237*H237,2)</f>
        <v>0</v>
      </c>
      <c r="K237" s="214"/>
      <c r="L237" s="46"/>
      <c r="M237" s="215" t="s">
        <v>19</v>
      </c>
      <c r="N237" s="216" t="s">
        <v>41</v>
      </c>
      <c r="O237" s="86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9" t="s">
        <v>128</v>
      </c>
      <c r="AT237" s="219" t="s">
        <v>124</v>
      </c>
      <c r="AU237" s="219" t="s">
        <v>80</v>
      </c>
      <c r="AY237" s="19" t="s">
        <v>122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9" t="s">
        <v>78</v>
      </c>
      <c r="BK237" s="220">
        <f>ROUND(I237*H237,2)</f>
        <v>0</v>
      </c>
      <c r="BL237" s="19" t="s">
        <v>128</v>
      </c>
      <c r="BM237" s="219" t="s">
        <v>358</v>
      </c>
    </row>
    <row r="238" s="2" customFormat="1">
      <c r="A238" s="40"/>
      <c r="B238" s="41"/>
      <c r="C238" s="42"/>
      <c r="D238" s="221" t="s">
        <v>130</v>
      </c>
      <c r="E238" s="42"/>
      <c r="F238" s="222" t="s">
        <v>359</v>
      </c>
      <c r="G238" s="42"/>
      <c r="H238" s="42"/>
      <c r="I238" s="223"/>
      <c r="J238" s="42"/>
      <c r="K238" s="42"/>
      <c r="L238" s="46"/>
      <c r="M238" s="224"/>
      <c r="N238" s="225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130</v>
      </c>
      <c r="AU238" s="19" t="s">
        <v>80</v>
      </c>
    </row>
    <row r="239" s="13" customFormat="1">
      <c r="A239" s="13"/>
      <c r="B239" s="226"/>
      <c r="C239" s="227"/>
      <c r="D239" s="221" t="s">
        <v>132</v>
      </c>
      <c r="E239" s="228" t="s">
        <v>19</v>
      </c>
      <c r="F239" s="229" t="s">
        <v>360</v>
      </c>
      <c r="G239" s="227"/>
      <c r="H239" s="230">
        <v>18</v>
      </c>
      <c r="I239" s="231"/>
      <c r="J239" s="227"/>
      <c r="K239" s="227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132</v>
      </c>
      <c r="AU239" s="236" t="s">
        <v>80</v>
      </c>
      <c r="AV239" s="13" t="s">
        <v>80</v>
      </c>
      <c r="AW239" s="13" t="s">
        <v>32</v>
      </c>
      <c r="AX239" s="13" t="s">
        <v>70</v>
      </c>
      <c r="AY239" s="236" t="s">
        <v>122</v>
      </c>
    </row>
    <row r="240" s="14" customFormat="1">
      <c r="A240" s="14"/>
      <c r="B240" s="237"/>
      <c r="C240" s="238"/>
      <c r="D240" s="221" t="s">
        <v>132</v>
      </c>
      <c r="E240" s="239" t="s">
        <v>19</v>
      </c>
      <c r="F240" s="240" t="s">
        <v>134</v>
      </c>
      <c r="G240" s="238"/>
      <c r="H240" s="241">
        <v>18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7" t="s">
        <v>132</v>
      </c>
      <c r="AU240" s="247" t="s">
        <v>80</v>
      </c>
      <c r="AV240" s="14" t="s">
        <v>128</v>
      </c>
      <c r="AW240" s="14" t="s">
        <v>32</v>
      </c>
      <c r="AX240" s="14" t="s">
        <v>78</v>
      </c>
      <c r="AY240" s="247" t="s">
        <v>122</v>
      </c>
    </row>
    <row r="241" s="2" customFormat="1" ht="16.5" customHeight="1">
      <c r="A241" s="40"/>
      <c r="B241" s="41"/>
      <c r="C241" s="248" t="s">
        <v>361</v>
      </c>
      <c r="D241" s="248" t="s">
        <v>174</v>
      </c>
      <c r="E241" s="249" t="s">
        <v>362</v>
      </c>
      <c r="F241" s="250" t="s">
        <v>363</v>
      </c>
      <c r="G241" s="251" t="s">
        <v>147</v>
      </c>
      <c r="H241" s="252">
        <v>0.495</v>
      </c>
      <c r="I241" s="253"/>
      <c r="J241" s="254">
        <f>ROUND(I241*H241,2)</f>
        <v>0</v>
      </c>
      <c r="K241" s="255"/>
      <c r="L241" s="256"/>
      <c r="M241" s="257" t="s">
        <v>19</v>
      </c>
      <c r="N241" s="258" t="s">
        <v>41</v>
      </c>
      <c r="O241" s="86"/>
      <c r="P241" s="217">
        <f>O241*H241</f>
        <v>0</v>
      </c>
      <c r="Q241" s="217">
        <v>0.65000000000000002</v>
      </c>
      <c r="R241" s="217">
        <f>Q241*H241</f>
        <v>0.32174999999999998</v>
      </c>
      <c r="S241" s="217">
        <v>0</v>
      </c>
      <c r="T241" s="218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9" t="s">
        <v>168</v>
      </c>
      <c r="AT241" s="219" t="s">
        <v>174</v>
      </c>
      <c r="AU241" s="219" t="s">
        <v>80</v>
      </c>
      <c r="AY241" s="19" t="s">
        <v>122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9" t="s">
        <v>78</v>
      </c>
      <c r="BK241" s="220">
        <f>ROUND(I241*H241,2)</f>
        <v>0</v>
      </c>
      <c r="BL241" s="19" t="s">
        <v>128</v>
      </c>
      <c r="BM241" s="219" t="s">
        <v>364</v>
      </c>
    </row>
    <row r="242" s="13" customFormat="1">
      <c r="A242" s="13"/>
      <c r="B242" s="226"/>
      <c r="C242" s="227"/>
      <c r="D242" s="221" t="s">
        <v>132</v>
      </c>
      <c r="E242" s="228" t="s">
        <v>19</v>
      </c>
      <c r="F242" s="229" t="s">
        <v>365</v>
      </c>
      <c r="G242" s="227"/>
      <c r="H242" s="230">
        <v>0.495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132</v>
      </c>
      <c r="AU242" s="236" t="s">
        <v>80</v>
      </c>
      <c r="AV242" s="13" t="s">
        <v>80</v>
      </c>
      <c r="AW242" s="13" t="s">
        <v>32</v>
      </c>
      <c r="AX242" s="13" t="s">
        <v>70</v>
      </c>
      <c r="AY242" s="236" t="s">
        <v>122</v>
      </c>
    </row>
    <row r="243" s="14" customFormat="1">
      <c r="A243" s="14"/>
      <c r="B243" s="237"/>
      <c r="C243" s="238"/>
      <c r="D243" s="221" t="s">
        <v>132</v>
      </c>
      <c r="E243" s="239" t="s">
        <v>19</v>
      </c>
      <c r="F243" s="240" t="s">
        <v>134</v>
      </c>
      <c r="G243" s="238"/>
      <c r="H243" s="241">
        <v>0.495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7" t="s">
        <v>132</v>
      </c>
      <c r="AU243" s="247" t="s">
        <v>80</v>
      </c>
      <c r="AV243" s="14" t="s">
        <v>128</v>
      </c>
      <c r="AW243" s="14" t="s">
        <v>32</v>
      </c>
      <c r="AX243" s="14" t="s">
        <v>78</v>
      </c>
      <c r="AY243" s="247" t="s">
        <v>122</v>
      </c>
    </row>
    <row r="244" s="2" customFormat="1" ht="16.5" customHeight="1">
      <c r="A244" s="40"/>
      <c r="B244" s="41"/>
      <c r="C244" s="248" t="s">
        <v>366</v>
      </c>
      <c r="D244" s="248" t="s">
        <v>174</v>
      </c>
      <c r="E244" s="249" t="s">
        <v>367</v>
      </c>
      <c r="F244" s="250" t="s">
        <v>368</v>
      </c>
      <c r="G244" s="251" t="s">
        <v>246</v>
      </c>
      <c r="H244" s="252">
        <v>93</v>
      </c>
      <c r="I244" s="253"/>
      <c r="J244" s="254">
        <f>ROUND(I244*H244,2)</f>
        <v>0</v>
      </c>
      <c r="K244" s="255"/>
      <c r="L244" s="256"/>
      <c r="M244" s="257" t="s">
        <v>19</v>
      </c>
      <c r="N244" s="258" t="s">
        <v>41</v>
      </c>
      <c r="O244" s="86"/>
      <c r="P244" s="217">
        <f>O244*H244</f>
        <v>0</v>
      </c>
      <c r="Q244" s="217">
        <v>0.0014</v>
      </c>
      <c r="R244" s="217">
        <f>Q244*H244</f>
        <v>0.13020000000000001</v>
      </c>
      <c r="S244" s="217">
        <v>0</v>
      </c>
      <c r="T244" s="218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9" t="s">
        <v>168</v>
      </c>
      <c r="AT244" s="219" t="s">
        <v>174</v>
      </c>
      <c r="AU244" s="219" t="s">
        <v>80</v>
      </c>
      <c r="AY244" s="19" t="s">
        <v>122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9" t="s">
        <v>78</v>
      </c>
      <c r="BK244" s="220">
        <f>ROUND(I244*H244,2)</f>
        <v>0</v>
      </c>
      <c r="BL244" s="19" t="s">
        <v>128</v>
      </c>
      <c r="BM244" s="219" t="s">
        <v>369</v>
      </c>
    </row>
    <row r="245" s="13" customFormat="1">
      <c r="A245" s="13"/>
      <c r="B245" s="226"/>
      <c r="C245" s="227"/>
      <c r="D245" s="221" t="s">
        <v>132</v>
      </c>
      <c r="E245" s="228" t="s">
        <v>19</v>
      </c>
      <c r="F245" s="229" t="s">
        <v>370</v>
      </c>
      <c r="G245" s="227"/>
      <c r="H245" s="230">
        <v>93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132</v>
      </c>
      <c r="AU245" s="236" t="s">
        <v>80</v>
      </c>
      <c r="AV245" s="13" t="s">
        <v>80</v>
      </c>
      <c r="AW245" s="13" t="s">
        <v>32</v>
      </c>
      <c r="AX245" s="13" t="s">
        <v>70</v>
      </c>
      <c r="AY245" s="236" t="s">
        <v>122</v>
      </c>
    </row>
    <row r="246" s="14" customFormat="1">
      <c r="A246" s="14"/>
      <c r="B246" s="237"/>
      <c r="C246" s="238"/>
      <c r="D246" s="221" t="s">
        <v>132</v>
      </c>
      <c r="E246" s="239" t="s">
        <v>19</v>
      </c>
      <c r="F246" s="240" t="s">
        <v>134</v>
      </c>
      <c r="G246" s="238"/>
      <c r="H246" s="241">
        <v>93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132</v>
      </c>
      <c r="AU246" s="247" t="s">
        <v>80</v>
      </c>
      <c r="AV246" s="14" t="s">
        <v>128</v>
      </c>
      <c r="AW246" s="14" t="s">
        <v>32</v>
      </c>
      <c r="AX246" s="14" t="s">
        <v>78</v>
      </c>
      <c r="AY246" s="247" t="s">
        <v>122</v>
      </c>
    </row>
    <row r="247" s="2" customFormat="1" ht="33" customHeight="1">
      <c r="A247" s="40"/>
      <c r="B247" s="41"/>
      <c r="C247" s="207" t="s">
        <v>371</v>
      </c>
      <c r="D247" s="207" t="s">
        <v>124</v>
      </c>
      <c r="E247" s="208" t="s">
        <v>372</v>
      </c>
      <c r="F247" s="209" t="s">
        <v>373</v>
      </c>
      <c r="G247" s="210" t="s">
        <v>246</v>
      </c>
      <c r="H247" s="211">
        <v>836</v>
      </c>
      <c r="I247" s="212"/>
      <c r="J247" s="213">
        <f>ROUND(I247*H247,2)</f>
        <v>0</v>
      </c>
      <c r="K247" s="214"/>
      <c r="L247" s="46"/>
      <c r="M247" s="215" t="s">
        <v>19</v>
      </c>
      <c r="N247" s="216" t="s">
        <v>41</v>
      </c>
      <c r="O247" s="86"/>
      <c r="P247" s="217">
        <f>O247*H247</f>
        <v>0</v>
      </c>
      <c r="Q247" s="217">
        <v>0.0061999999999999998</v>
      </c>
      <c r="R247" s="217">
        <f>Q247*H247</f>
        <v>5.1832000000000003</v>
      </c>
      <c r="S247" s="217">
        <v>0</v>
      </c>
      <c r="T247" s="218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9" t="s">
        <v>128</v>
      </c>
      <c r="AT247" s="219" t="s">
        <v>124</v>
      </c>
      <c r="AU247" s="219" t="s">
        <v>80</v>
      </c>
      <c r="AY247" s="19" t="s">
        <v>122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9" t="s">
        <v>78</v>
      </c>
      <c r="BK247" s="220">
        <f>ROUND(I247*H247,2)</f>
        <v>0</v>
      </c>
      <c r="BL247" s="19" t="s">
        <v>128</v>
      </c>
      <c r="BM247" s="219" t="s">
        <v>374</v>
      </c>
    </row>
    <row r="248" s="2" customFormat="1">
      <c r="A248" s="40"/>
      <c r="B248" s="41"/>
      <c r="C248" s="42"/>
      <c r="D248" s="221" t="s">
        <v>130</v>
      </c>
      <c r="E248" s="42"/>
      <c r="F248" s="222" t="s">
        <v>375</v>
      </c>
      <c r="G248" s="42"/>
      <c r="H248" s="42"/>
      <c r="I248" s="223"/>
      <c r="J248" s="42"/>
      <c r="K248" s="42"/>
      <c r="L248" s="46"/>
      <c r="M248" s="224"/>
      <c r="N248" s="225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130</v>
      </c>
      <c r="AU248" s="19" t="s">
        <v>80</v>
      </c>
    </row>
    <row r="249" s="15" customFormat="1">
      <c r="A249" s="15"/>
      <c r="B249" s="259"/>
      <c r="C249" s="260"/>
      <c r="D249" s="221" t="s">
        <v>132</v>
      </c>
      <c r="E249" s="261" t="s">
        <v>19</v>
      </c>
      <c r="F249" s="262" t="s">
        <v>376</v>
      </c>
      <c r="G249" s="260"/>
      <c r="H249" s="261" t="s">
        <v>19</v>
      </c>
      <c r="I249" s="263"/>
      <c r="J249" s="260"/>
      <c r="K249" s="260"/>
      <c r="L249" s="264"/>
      <c r="M249" s="265"/>
      <c r="N249" s="266"/>
      <c r="O249" s="266"/>
      <c r="P249" s="266"/>
      <c r="Q249" s="266"/>
      <c r="R249" s="266"/>
      <c r="S249" s="266"/>
      <c r="T249" s="267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8" t="s">
        <v>132</v>
      </c>
      <c r="AU249" s="268" t="s">
        <v>80</v>
      </c>
      <c r="AV249" s="15" t="s">
        <v>78</v>
      </c>
      <c r="AW249" s="15" t="s">
        <v>32</v>
      </c>
      <c r="AX249" s="15" t="s">
        <v>70</v>
      </c>
      <c r="AY249" s="268" t="s">
        <v>122</v>
      </c>
    </row>
    <row r="250" s="13" customFormat="1">
      <c r="A250" s="13"/>
      <c r="B250" s="226"/>
      <c r="C250" s="227"/>
      <c r="D250" s="221" t="s">
        <v>132</v>
      </c>
      <c r="E250" s="228" t="s">
        <v>19</v>
      </c>
      <c r="F250" s="229" t="s">
        <v>377</v>
      </c>
      <c r="G250" s="227"/>
      <c r="H250" s="230">
        <v>480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132</v>
      </c>
      <c r="AU250" s="236" t="s">
        <v>80</v>
      </c>
      <c r="AV250" s="13" t="s">
        <v>80</v>
      </c>
      <c r="AW250" s="13" t="s">
        <v>32</v>
      </c>
      <c r="AX250" s="13" t="s">
        <v>70</v>
      </c>
      <c r="AY250" s="236" t="s">
        <v>122</v>
      </c>
    </row>
    <row r="251" s="13" customFormat="1">
      <c r="A251" s="13"/>
      <c r="B251" s="226"/>
      <c r="C251" s="227"/>
      <c r="D251" s="221" t="s">
        <v>132</v>
      </c>
      <c r="E251" s="228" t="s">
        <v>19</v>
      </c>
      <c r="F251" s="229" t="s">
        <v>378</v>
      </c>
      <c r="G251" s="227"/>
      <c r="H251" s="230">
        <v>192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132</v>
      </c>
      <c r="AU251" s="236" t="s">
        <v>80</v>
      </c>
      <c r="AV251" s="13" t="s">
        <v>80</v>
      </c>
      <c r="AW251" s="13" t="s">
        <v>32</v>
      </c>
      <c r="AX251" s="13" t="s">
        <v>70</v>
      </c>
      <c r="AY251" s="236" t="s">
        <v>122</v>
      </c>
    </row>
    <row r="252" s="13" customFormat="1">
      <c r="A252" s="13"/>
      <c r="B252" s="226"/>
      <c r="C252" s="227"/>
      <c r="D252" s="221" t="s">
        <v>132</v>
      </c>
      <c r="E252" s="228" t="s">
        <v>19</v>
      </c>
      <c r="F252" s="229" t="s">
        <v>379</v>
      </c>
      <c r="G252" s="227"/>
      <c r="H252" s="230">
        <v>164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132</v>
      </c>
      <c r="AU252" s="236" t="s">
        <v>80</v>
      </c>
      <c r="AV252" s="13" t="s">
        <v>80</v>
      </c>
      <c r="AW252" s="13" t="s">
        <v>32</v>
      </c>
      <c r="AX252" s="13" t="s">
        <v>70</v>
      </c>
      <c r="AY252" s="236" t="s">
        <v>122</v>
      </c>
    </row>
    <row r="253" s="14" customFormat="1">
      <c r="A253" s="14"/>
      <c r="B253" s="237"/>
      <c r="C253" s="238"/>
      <c r="D253" s="221" t="s">
        <v>132</v>
      </c>
      <c r="E253" s="239" t="s">
        <v>19</v>
      </c>
      <c r="F253" s="240" t="s">
        <v>134</v>
      </c>
      <c r="G253" s="238"/>
      <c r="H253" s="241">
        <v>836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132</v>
      </c>
      <c r="AU253" s="247" t="s">
        <v>80</v>
      </c>
      <c r="AV253" s="14" t="s">
        <v>128</v>
      </c>
      <c r="AW253" s="14" t="s">
        <v>32</v>
      </c>
      <c r="AX253" s="14" t="s">
        <v>78</v>
      </c>
      <c r="AY253" s="247" t="s">
        <v>122</v>
      </c>
    </row>
    <row r="254" s="2" customFormat="1" ht="16.5" customHeight="1">
      <c r="A254" s="40"/>
      <c r="B254" s="41"/>
      <c r="C254" s="207" t="s">
        <v>380</v>
      </c>
      <c r="D254" s="207" t="s">
        <v>124</v>
      </c>
      <c r="E254" s="208" t="s">
        <v>381</v>
      </c>
      <c r="F254" s="209" t="s">
        <v>382</v>
      </c>
      <c r="G254" s="210" t="s">
        <v>246</v>
      </c>
      <c r="H254" s="211">
        <v>18</v>
      </c>
      <c r="I254" s="212"/>
      <c r="J254" s="213">
        <f>ROUND(I254*H254,2)</f>
        <v>0</v>
      </c>
      <c r="K254" s="214"/>
      <c r="L254" s="46"/>
      <c r="M254" s="215" t="s">
        <v>19</v>
      </c>
      <c r="N254" s="216" t="s">
        <v>41</v>
      </c>
      <c r="O254" s="86"/>
      <c r="P254" s="217">
        <f>O254*H254</f>
        <v>0</v>
      </c>
      <c r="Q254" s="217">
        <v>0.064519999999999994</v>
      </c>
      <c r="R254" s="217">
        <f>Q254*H254</f>
        <v>1.16136</v>
      </c>
      <c r="S254" s="217">
        <v>0</v>
      </c>
      <c r="T254" s="218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9" t="s">
        <v>128</v>
      </c>
      <c r="AT254" s="219" t="s">
        <v>124</v>
      </c>
      <c r="AU254" s="219" t="s">
        <v>80</v>
      </c>
      <c r="AY254" s="19" t="s">
        <v>122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9" t="s">
        <v>78</v>
      </c>
      <c r="BK254" s="220">
        <f>ROUND(I254*H254,2)</f>
        <v>0</v>
      </c>
      <c r="BL254" s="19" t="s">
        <v>128</v>
      </c>
      <c r="BM254" s="219" t="s">
        <v>383</v>
      </c>
    </row>
    <row r="255" s="2" customFormat="1">
      <c r="A255" s="40"/>
      <c r="B255" s="41"/>
      <c r="C255" s="42"/>
      <c r="D255" s="221" t="s">
        <v>130</v>
      </c>
      <c r="E255" s="42"/>
      <c r="F255" s="222" t="s">
        <v>375</v>
      </c>
      <c r="G255" s="42"/>
      <c r="H255" s="42"/>
      <c r="I255" s="223"/>
      <c r="J255" s="42"/>
      <c r="K255" s="42"/>
      <c r="L255" s="46"/>
      <c r="M255" s="224"/>
      <c r="N255" s="225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130</v>
      </c>
      <c r="AU255" s="19" t="s">
        <v>80</v>
      </c>
    </row>
    <row r="256" s="13" customFormat="1">
      <c r="A256" s="13"/>
      <c r="B256" s="226"/>
      <c r="C256" s="227"/>
      <c r="D256" s="221" t="s">
        <v>132</v>
      </c>
      <c r="E256" s="228" t="s">
        <v>19</v>
      </c>
      <c r="F256" s="229" t="s">
        <v>384</v>
      </c>
      <c r="G256" s="227"/>
      <c r="H256" s="230">
        <v>18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132</v>
      </c>
      <c r="AU256" s="236" t="s">
        <v>80</v>
      </c>
      <c r="AV256" s="13" t="s">
        <v>80</v>
      </c>
      <c r="AW256" s="13" t="s">
        <v>32</v>
      </c>
      <c r="AX256" s="13" t="s">
        <v>70</v>
      </c>
      <c r="AY256" s="236" t="s">
        <v>122</v>
      </c>
    </row>
    <row r="257" s="14" customFormat="1">
      <c r="A257" s="14"/>
      <c r="B257" s="237"/>
      <c r="C257" s="238"/>
      <c r="D257" s="221" t="s">
        <v>132</v>
      </c>
      <c r="E257" s="239" t="s">
        <v>19</v>
      </c>
      <c r="F257" s="240" t="s">
        <v>134</v>
      </c>
      <c r="G257" s="238"/>
      <c r="H257" s="241">
        <v>18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7" t="s">
        <v>132</v>
      </c>
      <c r="AU257" s="247" t="s">
        <v>80</v>
      </c>
      <c r="AV257" s="14" t="s">
        <v>128</v>
      </c>
      <c r="AW257" s="14" t="s">
        <v>32</v>
      </c>
      <c r="AX257" s="14" t="s">
        <v>78</v>
      </c>
      <c r="AY257" s="247" t="s">
        <v>122</v>
      </c>
    </row>
    <row r="258" s="2" customFormat="1" ht="21.75" customHeight="1">
      <c r="A258" s="40"/>
      <c r="B258" s="41"/>
      <c r="C258" s="207" t="s">
        <v>385</v>
      </c>
      <c r="D258" s="207" t="s">
        <v>124</v>
      </c>
      <c r="E258" s="208" t="s">
        <v>386</v>
      </c>
      <c r="F258" s="209" t="s">
        <v>387</v>
      </c>
      <c r="G258" s="210" t="s">
        <v>388</v>
      </c>
      <c r="H258" s="211">
        <v>18</v>
      </c>
      <c r="I258" s="212"/>
      <c r="J258" s="213">
        <f>ROUND(I258*H258,2)</f>
        <v>0</v>
      </c>
      <c r="K258" s="214"/>
      <c r="L258" s="46"/>
      <c r="M258" s="215" t="s">
        <v>19</v>
      </c>
      <c r="N258" s="216" t="s">
        <v>41</v>
      </c>
      <c r="O258" s="86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9" t="s">
        <v>128</v>
      </c>
      <c r="AT258" s="219" t="s">
        <v>124</v>
      </c>
      <c r="AU258" s="219" t="s">
        <v>80</v>
      </c>
      <c r="AY258" s="19" t="s">
        <v>122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9" t="s">
        <v>78</v>
      </c>
      <c r="BK258" s="220">
        <f>ROUND(I258*H258,2)</f>
        <v>0</v>
      </c>
      <c r="BL258" s="19" t="s">
        <v>128</v>
      </c>
      <c r="BM258" s="219" t="s">
        <v>389</v>
      </c>
    </row>
    <row r="259" s="12" customFormat="1" ht="22.8" customHeight="1">
      <c r="A259" s="12"/>
      <c r="B259" s="191"/>
      <c r="C259" s="192"/>
      <c r="D259" s="193" t="s">
        <v>69</v>
      </c>
      <c r="E259" s="205" t="s">
        <v>128</v>
      </c>
      <c r="F259" s="205" t="s">
        <v>390</v>
      </c>
      <c r="G259" s="192"/>
      <c r="H259" s="192"/>
      <c r="I259" s="195"/>
      <c r="J259" s="206">
        <f>BK259</f>
        <v>0</v>
      </c>
      <c r="K259" s="192"/>
      <c r="L259" s="197"/>
      <c r="M259" s="198"/>
      <c r="N259" s="199"/>
      <c r="O259" s="199"/>
      <c r="P259" s="200">
        <f>SUM(P260:P269)</f>
        <v>0</v>
      </c>
      <c r="Q259" s="199"/>
      <c r="R259" s="200">
        <f>SUM(R260:R269)</f>
        <v>102.70800000000001</v>
      </c>
      <c r="S259" s="199"/>
      <c r="T259" s="201">
        <f>SUM(T260:T269)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2" t="s">
        <v>78</v>
      </c>
      <c r="AT259" s="203" t="s">
        <v>69</v>
      </c>
      <c r="AU259" s="203" t="s">
        <v>78</v>
      </c>
      <c r="AY259" s="202" t="s">
        <v>122</v>
      </c>
      <c r="BK259" s="204">
        <f>SUM(BK260:BK269)</f>
        <v>0</v>
      </c>
    </row>
    <row r="260" s="2" customFormat="1" ht="21.75" customHeight="1">
      <c r="A260" s="40"/>
      <c r="B260" s="41"/>
      <c r="C260" s="207" t="s">
        <v>391</v>
      </c>
      <c r="D260" s="207" t="s">
        <v>124</v>
      </c>
      <c r="E260" s="208" t="s">
        <v>392</v>
      </c>
      <c r="F260" s="209" t="s">
        <v>393</v>
      </c>
      <c r="G260" s="210" t="s">
        <v>147</v>
      </c>
      <c r="H260" s="211">
        <v>9</v>
      </c>
      <c r="I260" s="212"/>
      <c r="J260" s="213">
        <f>ROUND(I260*H260,2)</f>
        <v>0</v>
      </c>
      <c r="K260" s="214"/>
      <c r="L260" s="46"/>
      <c r="M260" s="215" t="s">
        <v>19</v>
      </c>
      <c r="N260" s="216" t="s">
        <v>41</v>
      </c>
      <c r="O260" s="86"/>
      <c r="P260" s="217">
        <f>O260*H260</f>
        <v>0</v>
      </c>
      <c r="Q260" s="217">
        <v>2.052</v>
      </c>
      <c r="R260" s="217">
        <f>Q260*H260</f>
        <v>18.468</v>
      </c>
      <c r="S260" s="217">
        <v>0</v>
      </c>
      <c r="T260" s="218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9" t="s">
        <v>128</v>
      </c>
      <c r="AT260" s="219" t="s">
        <v>124</v>
      </c>
      <c r="AU260" s="219" t="s">
        <v>80</v>
      </c>
      <c r="AY260" s="19" t="s">
        <v>122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9" t="s">
        <v>78</v>
      </c>
      <c r="BK260" s="220">
        <f>ROUND(I260*H260,2)</f>
        <v>0</v>
      </c>
      <c r="BL260" s="19" t="s">
        <v>128</v>
      </c>
      <c r="BM260" s="219" t="s">
        <v>394</v>
      </c>
    </row>
    <row r="261" s="2" customFormat="1">
      <c r="A261" s="40"/>
      <c r="B261" s="41"/>
      <c r="C261" s="42"/>
      <c r="D261" s="221" t="s">
        <v>130</v>
      </c>
      <c r="E261" s="42"/>
      <c r="F261" s="222" t="s">
        <v>395</v>
      </c>
      <c r="G261" s="42"/>
      <c r="H261" s="42"/>
      <c r="I261" s="223"/>
      <c r="J261" s="42"/>
      <c r="K261" s="42"/>
      <c r="L261" s="46"/>
      <c r="M261" s="224"/>
      <c r="N261" s="225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130</v>
      </c>
      <c r="AU261" s="19" t="s">
        <v>80</v>
      </c>
    </row>
    <row r="262" s="13" customFormat="1">
      <c r="A262" s="13"/>
      <c r="B262" s="226"/>
      <c r="C262" s="227"/>
      <c r="D262" s="221" t="s">
        <v>132</v>
      </c>
      <c r="E262" s="228" t="s">
        <v>19</v>
      </c>
      <c r="F262" s="229" t="s">
        <v>396</v>
      </c>
      <c r="G262" s="227"/>
      <c r="H262" s="230">
        <v>3.6000000000000001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132</v>
      </c>
      <c r="AU262" s="236" t="s">
        <v>80</v>
      </c>
      <c r="AV262" s="13" t="s">
        <v>80</v>
      </c>
      <c r="AW262" s="13" t="s">
        <v>32</v>
      </c>
      <c r="AX262" s="13" t="s">
        <v>70</v>
      </c>
      <c r="AY262" s="236" t="s">
        <v>122</v>
      </c>
    </row>
    <row r="263" s="13" customFormat="1">
      <c r="A263" s="13"/>
      <c r="B263" s="226"/>
      <c r="C263" s="227"/>
      <c r="D263" s="221" t="s">
        <v>132</v>
      </c>
      <c r="E263" s="228" t="s">
        <v>19</v>
      </c>
      <c r="F263" s="229" t="s">
        <v>397</v>
      </c>
      <c r="G263" s="227"/>
      <c r="H263" s="230">
        <v>5.4000000000000004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132</v>
      </c>
      <c r="AU263" s="236" t="s">
        <v>80</v>
      </c>
      <c r="AV263" s="13" t="s">
        <v>80</v>
      </c>
      <c r="AW263" s="13" t="s">
        <v>32</v>
      </c>
      <c r="AX263" s="13" t="s">
        <v>70</v>
      </c>
      <c r="AY263" s="236" t="s">
        <v>122</v>
      </c>
    </row>
    <row r="264" s="14" customFormat="1">
      <c r="A264" s="14"/>
      <c r="B264" s="237"/>
      <c r="C264" s="238"/>
      <c r="D264" s="221" t="s">
        <v>132</v>
      </c>
      <c r="E264" s="239" t="s">
        <v>19</v>
      </c>
      <c r="F264" s="240" t="s">
        <v>134</v>
      </c>
      <c r="G264" s="238"/>
      <c r="H264" s="241">
        <v>9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132</v>
      </c>
      <c r="AU264" s="247" t="s">
        <v>80</v>
      </c>
      <c r="AV264" s="14" t="s">
        <v>128</v>
      </c>
      <c r="AW264" s="14" t="s">
        <v>32</v>
      </c>
      <c r="AX264" s="14" t="s">
        <v>78</v>
      </c>
      <c r="AY264" s="247" t="s">
        <v>122</v>
      </c>
    </row>
    <row r="265" s="2" customFormat="1" ht="21.75" customHeight="1">
      <c r="A265" s="40"/>
      <c r="B265" s="41"/>
      <c r="C265" s="207" t="s">
        <v>398</v>
      </c>
      <c r="D265" s="207" t="s">
        <v>124</v>
      </c>
      <c r="E265" s="208" t="s">
        <v>399</v>
      </c>
      <c r="F265" s="209" t="s">
        <v>400</v>
      </c>
      <c r="G265" s="210" t="s">
        <v>147</v>
      </c>
      <c r="H265" s="211">
        <v>39</v>
      </c>
      <c r="I265" s="212"/>
      <c r="J265" s="213">
        <f>ROUND(I265*H265,2)</f>
        <v>0</v>
      </c>
      <c r="K265" s="214"/>
      <c r="L265" s="46"/>
      <c r="M265" s="215" t="s">
        <v>19</v>
      </c>
      <c r="N265" s="216" t="s">
        <v>41</v>
      </c>
      <c r="O265" s="86"/>
      <c r="P265" s="217">
        <f>O265*H265</f>
        <v>0</v>
      </c>
      <c r="Q265" s="217">
        <v>2.1600000000000001</v>
      </c>
      <c r="R265" s="217">
        <f>Q265*H265</f>
        <v>84.240000000000009</v>
      </c>
      <c r="S265" s="217">
        <v>0</v>
      </c>
      <c r="T265" s="218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9" t="s">
        <v>128</v>
      </c>
      <c r="AT265" s="219" t="s">
        <v>124</v>
      </c>
      <c r="AU265" s="219" t="s">
        <v>80</v>
      </c>
      <c r="AY265" s="19" t="s">
        <v>122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9" t="s">
        <v>78</v>
      </c>
      <c r="BK265" s="220">
        <f>ROUND(I265*H265,2)</f>
        <v>0</v>
      </c>
      <c r="BL265" s="19" t="s">
        <v>128</v>
      </c>
      <c r="BM265" s="219" t="s">
        <v>401</v>
      </c>
    </row>
    <row r="266" s="2" customFormat="1">
      <c r="A266" s="40"/>
      <c r="B266" s="41"/>
      <c r="C266" s="42"/>
      <c r="D266" s="221" t="s">
        <v>130</v>
      </c>
      <c r="E266" s="42"/>
      <c r="F266" s="222" t="s">
        <v>395</v>
      </c>
      <c r="G266" s="42"/>
      <c r="H266" s="42"/>
      <c r="I266" s="223"/>
      <c r="J266" s="42"/>
      <c r="K266" s="42"/>
      <c r="L266" s="46"/>
      <c r="M266" s="224"/>
      <c r="N266" s="225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130</v>
      </c>
      <c r="AU266" s="19" t="s">
        <v>80</v>
      </c>
    </row>
    <row r="267" s="13" customFormat="1">
      <c r="A267" s="13"/>
      <c r="B267" s="226"/>
      <c r="C267" s="227"/>
      <c r="D267" s="221" t="s">
        <v>132</v>
      </c>
      <c r="E267" s="228" t="s">
        <v>19</v>
      </c>
      <c r="F267" s="229" t="s">
        <v>402</v>
      </c>
      <c r="G267" s="227"/>
      <c r="H267" s="230">
        <v>16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132</v>
      </c>
      <c r="AU267" s="236" t="s">
        <v>80</v>
      </c>
      <c r="AV267" s="13" t="s">
        <v>80</v>
      </c>
      <c r="AW267" s="13" t="s">
        <v>32</v>
      </c>
      <c r="AX267" s="13" t="s">
        <v>70</v>
      </c>
      <c r="AY267" s="236" t="s">
        <v>122</v>
      </c>
    </row>
    <row r="268" s="13" customFormat="1">
      <c r="A268" s="13"/>
      <c r="B268" s="226"/>
      <c r="C268" s="227"/>
      <c r="D268" s="221" t="s">
        <v>132</v>
      </c>
      <c r="E268" s="228" t="s">
        <v>19</v>
      </c>
      <c r="F268" s="229" t="s">
        <v>403</v>
      </c>
      <c r="G268" s="227"/>
      <c r="H268" s="230">
        <v>23</v>
      </c>
      <c r="I268" s="231"/>
      <c r="J268" s="227"/>
      <c r="K268" s="227"/>
      <c r="L268" s="232"/>
      <c r="M268" s="233"/>
      <c r="N268" s="234"/>
      <c r="O268" s="234"/>
      <c r="P268" s="234"/>
      <c r="Q268" s="234"/>
      <c r="R268" s="234"/>
      <c r="S268" s="234"/>
      <c r="T268" s="23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6" t="s">
        <v>132</v>
      </c>
      <c r="AU268" s="236" t="s">
        <v>80</v>
      </c>
      <c r="AV268" s="13" t="s">
        <v>80</v>
      </c>
      <c r="AW268" s="13" t="s">
        <v>32</v>
      </c>
      <c r="AX268" s="13" t="s">
        <v>70</v>
      </c>
      <c r="AY268" s="236" t="s">
        <v>122</v>
      </c>
    </row>
    <row r="269" s="14" customFormat="1">
      <c r="A269" s="14"/>
      <c r="B269" s="237"/>
      <c r="C269" s="238"/>
      <c r="D269" s="221" t="s">
        <v>132</v>
      </c>
      <c r="E269" s="239" t="s">
        <v>19</v>
      </c>
      <c r="F269" s="240" t="s">
        <v>134</v>
      </c>
      <c r="G269" s="238"/>
      <c r="H269" s="241">
        <v>39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132</v>
      </c>
      <c r="AU269" s="247" t="s">
        <v>80</v>
      </c>
      <c r="AV269" s="14" t="s">
        <v>128</v>
      </c>
      <c r="AW269" s="14" t="s">
        <v>32</v>
      </c>
      <c r="AX269" s="14" t="s">
        <v>78</v>
      </c>
      <c r="AY269" s="247" t="s">
        <v>122</v>
      </c>
    </row>
    <row r="270" s="12" customFormat="1" ht="22.8" customHeight="1">
      <c r="A270" s="12"/>
      <c r="B270" s="191"/>
      <c r="C270" s="192"/>
      <c r="D270" s="193" t="s">
        <v>69</v>
      </c>
      <c r="E270" s="205" t="s">
        <v>404</v>
      </c>
      <c r="F270" s="205" t="s">
        <v>405</v>
      </c>
      <c r="G270" s="192"/>
      <c r="H270" s="192"/>
      <c r="I270" s="195"/>
      <c r="J270" s="206">
        <f>BK270</f>
        <v>0</v>
      </c>
      <c r="K270" s="192"/>
      <c r="L270" s="197"/>
      <c r="M270" s="198"/>
      <c r="N270" s="199"/>
      <c r="O270" s="199"/>
      <c r="P270" s="200">
        <f>SUM(P271:P272)</f>
        <v>0</v>
      </c>
      <c r="Q270" s="199"/>
      <c r="R270" s="200">
        <f>SUM(R271:R272)</f>
        <v>0</v>
      </c>
      <c r="S270" s="199"/>
      <c r="T270" s="201">
        <f>SUM(T271:T272)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2" t="s">
        <v>78</v>
      </c>
      <c r="AT270" s="203" t="s">
        <v>69</v>
      </c>
      <c r="AU270" s="203" t="s">
        <v>78</v>
      </c>
      <c r="AY270" s="202" t="s">
        <v>122</v>
      </c>
      <c r="BK270" s="204">
        <f>SUM(BK271:BK272)</f>
        <v>0</v>
      </c>
    </row>
    <row r="271" s="2" customFormat="1" ht="21.75" customHeight="1">
      <c r="A271" s="40"/>
      <c r="B271" s="41"/>
      <c r="C271" s="207" t="s">
        <v>406</v>
      </c>
      <c r="D271" s="207" t="s">
        <v>124</v>
      </c>
      <c r="E271" s="208" t="s">
        <v>407</v>
      </c>
      <c r="F271" s="209" t="s">
        <v>408</v>
      </c>
      <c r="G271" s="210" t="s">
        <v>409</v>
      </c>
      <c r="H271" s="211">
        <v>113.849</v>
      </c>
      <c r="I271" s="212"/>
      <c r="J271" s="213">
        <f>ROUND(I271*H271,2)</f>
        <v>0</v>
      </c>
      <c r="K271" s="214"/>
      <c r="L271" s="46"/>
      <c r="M271" s="215" t="s">
        <v>19</v>
      </c>
      <c r="N271" s="216" t="s">
        <v>41</v>
      </c>
      <c r="O271" s="86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9" t="s">
        <v>128</v>
      </c>
      <c r="AT271" s="219" t="s">
        <v>124</v>
      </c>
      <c r="AU271" s="219" t="s">
        <v>80</v>
      </c>
      <c r="AY271" s="19" t="s">
        <v>122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19" t="s">
        <v>78</v>
      </c>
      <c r="BK271" s="220">
        <f>ROUND(I271*H271,2)</f>
        <v>0</v>
      </c>
      <c r="BL271" s="19" t="s">
        <v>128</v>
      </c>
      <c r="BM271" s="219" t="s">
        <v>410</v>
      </c>
    </row>
    <row r="272" s="2" customFormat="1">
      <c r="A272" s="40"/>
      <c r="B272" s="41"/>
      <c r="C272" s="42"/>
      <c r="D272" s="221" t="s">
        <v>130</v>
      </c>
      <c r="E272" s="42"/>
      <c r="F272" s="222" t="s">
        <v>411</v>
      </c>
      <c r="G272" s="42"/>
      <c r="H272" s="42"/>
      <c r="I272" s="223"/>
      <c r="J272" s="42"/>
      <c r="K272" s="42"/>
      <c r="L272" s="46"/>
      <c r="M272" s="269"/>
      <c r="N272" s="270"/>
      <c r="O272" s="271"/>
      <c r="P272" s="271"/>
      <c r="Q272" s="271"/>
      <c r="R272" s="271"/>
      <c r="S272" s="271"/>
      <c r="T272" s="272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130</v>
      </c>
      <c r="AU272" s="19" t="s">
        <v>80</v>
      </c>
    </row>
    <row r="273" s="2" customFormat="1" ht="6.96" customHeight="1">
      <c r="A273" s="40"/>
      <c r="B273" s="61"/>
      <c r="C273" s="62"/>
      <c r="D273" s="62"/>
      <c r="E273" s="62"/>
      <c r="F273" s="62"/>
      <c r="G273" s="62"/>
      <c r="H273" s="62"/>
      <c r="I273" s="62"/>
      <c r="J273" s="62"/>
      <c r="K273" s="62"/>
      <c r="L273" s="46"/>
      <c r="M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</row>
  </sheetData>
  <sheetProtection sheet="1" autoFilter="0" formatColumns="0" formatRows="0" objects="1" scenarios="1" spinCount="100000" saltValue="QwT+tG3uF9dXMzkoOTaw5TmOVubQMrm3gvR9V6YES6MkEHXcJL1Xq0Dbqz6y8IrKUdppBsdsODLt4fhWLf1CPg==" hashValue="038oGsCvPxVISSes/AzmgVIrwpB2jW+StLqQIreasWSck8P9UpEJsbBvSjWvY9068AzTrVwwevzQqAST03DntA==" algorithmName="SHA-512" password="CC35"/>
  <autoFilter ref="C84:K27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94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 v k.ú. Stará Ves u Přerova - etapa I.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412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19. 5. 2020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ROUND((SUM(BE84:BE285)),  2)</f>
        <v>0</v>
      </c>
      <c r="G33" s="40"/>
      <c r="H33" s="40"/>
      <c r="I33" s="150">
        <v>0.20999999999999999</v>
      </c>
      <c r="J33" s="149">
        <f>ROUND(((SUM(BE84:BE285))*I33),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ROUND((SUM(BF84:BF285)),  2)</f>
        <v>0</v>
      </c>
      <c r="G34" s="40"/>
      <c r="H34" s="40"/>
      <c r="I34" s="150">
        <v>0.14999999999999999</v>
      </c>
      <c r="J34" s="149">
        <f>ROUND(((SUM(BF84:BF285))*I34),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ROUND((SUM(BG84:BG285)),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ROUND((SUM(BH84:BH285)),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ROUND((SUM(BI84:BI285)),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 v k.ú. Stará Ves u Přerova - etapa I.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02/20/04 - Lokální biokoridor LBK 9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Stará Ves u Přerova</v>
      </c>
      <c r="G52" s="42"/>
      <c r="H52" s="42"/>
      <c r="I52" s="34" t="s">
        <v>23</v>
      </c>
      <c r="J52" s="74" t="str">
        <f>IF(J12="","",J12)</f>
        <v>19. 5. 2020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7"/>
      <c r="C60" s="168"/>
      <c r="D60" s="169" t="s">
        <v>101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102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103</v>
      </c>
      <c r="E62" s="176"/>
      <c r="F62" s="176"/>
      <c r="G62" s="176"/>
      <c r="H62" s="176"/>
      <c r="I62" s="176"/>
      <c r="J62" s="177">
        <f>J132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21.84" customHeight="1">
      <c r="A63" s="10"/>
      <c r="B63" s="173"/>
      <c r="C63" s="174"/>
      <c r="D63" s="175" t="s">
        <v>413</v>
      </c>
      <c r="E63" s="176"/>
      <c r="F63" s="176"/>
      <c r="G63" s="176"/>
      <c r="H63" s="176"/>
      <c r="I63" s="176"/>
      <c r="J63" s="177">
        <f>J263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104</v>
      </c>
      <c r="E64" s="176"/>
      <c r="F64" s="176"/>
      <c r="G64" s="176"/>
      <c r="H64" s="176"/>
      <c r="I64" s="176"/>
      <c r="J64" s="177">
        <f>J266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107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Realizace společných zařízení v k.ú. Stará Ves u Přerova - etapa I.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95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02/20/04 - Lokální biokoridor LBK 9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Stará Ves u Přerova</v>
      </c>
      <c r="G78" s="42"/>
      <c r="H78" s="42"/>
      <c r="I78" s="34" t="s">
        <v>23</v>
      </c>
      <c r="J78" s="74" t="str">
        <f>IF(J12="","",J12)</f>
        <v>19. 5. 2020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31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33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108</v>
      </c>
      <c r="D83" s="182" t="s">
        <v>55</v>
      </c>
      <c r="E83" s="182" t="s">
        <v>51</v>
      </c>
      <c r="F83" s="182" t="s">
        <v>52</v>
      </c>
      <c r="G83" s="182" t="s">
        <v>109</v>
      </c>
      <c r="H83" s="182" t="s">
        <v>110</v>
      </c>
      <c r="I83" s="182" t="s">
        <v>111</v>
      </c>
      <c r="J83" s="183" t="s">
        <v>99</v>
      </c>
      <c r="K83" s="184" t="s">
        <v>112</v>
      </c>
      <c r="L83" s="185"/>
      <c r="M83" s="94" t="s">
        <v>19</v>
      </c>
      <c r="N83" s="95" t="s">
        <v>40</v>
      </c>
      <c r="O83" s="95" t="s">
        <v>113</v>
      </c>
      <c r="P83" s="95" t="s">
        <v>114</v>
      </c>
      <c r="Q83" s="95" t="s">
        <v>115</v>
      </c>
      <c r="R83" s="95" t="s">
        <v>116</v>
      </c>
      <c r="S83" s="95" t="s">
        <v>117</v>
      </c>
      <c r="T83" s="96" t="s">
        <v>118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119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7"/>
      <c r="N84" s="187"/>
      <c r="O84" s="98"/>
      <c r="P84" s="188">
        <f>P85</f>
        <v>0</v>
      </c>
      <c r="Q84" s="98"/>
      <c r="R84" s="188">
        <f>R85</f>
        <v>27.336289999999998</v>
      </c>
      <c r="S84" s="98"/>
      <c r="T84" s="189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69</v>
      </c>
      <c r="AU84" s="19" t="s">
        <v>100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69</v>
      </c>
      <c r="E85" s="194" t="s">
        <v>120</v>
      </c>
      <c r="F85" s="194" t="s">
        <v>121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P86+P266</f>
        <v>0</v>
      </c>
      <c r="Q85" s="199"/>
      <c r="R85" s="200">
        <f>R86+R266</f>
        <v>27.336289999999998</v>
      </c>
      <c r="S85" s="199"/>
      <c r="T85" s="201">
        <f>T86+T266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78</v>
      </c>
      <c r="AT85" s="203" t="s">
        <v>69</v>
      </c>
      <c r="AU85" s="203" t="s">
        <v>70</v>
      </c>
      <c r="AY85" s="202" t="s">
        <v>122</v>
      </c>
      <c r="BK85" s="204">
        <f>BK86+BK266</f>
        <v>0</v>
      </c>
    </row>
    <row r="86" s="12" customFormat="1" ht="22.8" customHeight="1">
      <c r="A86" s="12"/>
      <c r="B86" s="191"/>
      <c r="C86" s="192"/>
      <c r="D86" s="193" t="s">
        <v>69</v>
      </c>
      <c r="E86" s="205" t="s">
        <v>78</v>
      </c>
      <c r="F86" s="205" t="s">
        <v>123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P87+SUM(P88:P132)</f>
        <v>0</v>
      </c>
      <c r="Q86" s="199"/>
      <c r="R86" s="200">
        <f>R87+SUM(R88:R132)</f>
        <v>16.22973</v>
      </c>
      <c r="S86" s="199"/>
      <c r="T86" s="201">
        <f>T87+SUM(T88:T132)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78</v>
      </c>
      <c r="AT86" s="203" t="s">
        <v>69</v>
      </c>
      <c r="AU86" s="203" t="s">
        <v>78</v>
      </c>
      <c r="AY86" s="202" t="s">
        <v>122</v>
      </c>
      <c r="BK86" s="204">
        <f>BK87+SUM(BK88:BK132)</f>
        <v>0</v>
      </c>
    </row>
    <row r="87" s="2" customFormat="1" ht="16.5" customHeight="1">
      <c r="A87" s="40"/>
      <c r="B87" s="41"/>
      <c r="C87" s="207" t="s">
        <v>78</v>
      </c>
      <c r="D87" s="207" t="s">
        <v>124</v>
      </c>
      <c r="E87" s="208" t="s">
        <v>125</v>
      </c>
      <c r="F87" s="209" t="s">
        <v>126</v>
      </c>
      <c r="G87" s="210" t="s">
        <v>127</v>
      </c>
      <c r="H87" s="211">
        <v>9000</v>
      </c>
      <c r="I87" s="212"/>
      <c r="J87" s="213">
        <f>ROUND(I87*H87,2)</f>
        <v>0</v>
      </c>
      <c r="K87" s="214"/>
      <c r="L87" s="46"/>
      <c r="M87" s="215" t="s">
        <v>19</v>
      </c>
      <c r="N87" s="216" t="s">
        <v>41</v>
      </c>
      <c r="O87" s="86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128</v>
      </c>
      <c r="AT87" s="219" t="s">
        <v>124</v>
      </c>
      <c r="AU87" s="219" t="s">
        <v>80</v>
      </c>
      <c r="AY87" s="19" t="s">
        <v>122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9" t="s">
        <v>78</v>
      </c>
      <c r="BK87" s="220">
        <f>ROUND(I87*H87,2)</f>
        <v>0</v>
      </c>
      <c r="BL87" s="19" t="s">
        <v>128</v>
      </c>
      <c r="BM87" s="219" t="s">
        <v>414</v>
      </c>
    </row>
    <row r="88" s="2" customFormat="1">
      <c r="A88" s="40"/>
      <c r="B88" s="41"/>
      <c r="C88" s="42"/>
      <c r="D88" s="221" t="s">
        <v>130</v>
      </c>
      <c r="E88" s="42"/>
      <c r="F88" s="222" t="s">
        <v>131</v>
      </c>
      <c r="G88" s="42"/>
      <c r="H88" s="42"/>
      <c r="I88" s="223"/>
      <c r="J88" s="42"/>
      <c r="K88" s="42"/>
      <c r="L88" s="46"/>
      <c r="M88" s="224"/>
      <c r="N88" s="22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130</v>
      </c>
      <c r="AU88" s="19" t="s">
        <v>80</v>
      </c>
    </row>
    <row r="89" s="13" customFormat="1">
      <c r="A89" s="13"/>
      <c r="B89" s="226"/>
      <c r="C89" s="227"/>
      <c r="D89" s="221" t="s">
        <v>132</v>
      </c>
      <c r="E89" s="228" t="s">
        <v>19</v>
      </c>
      <c r="F89" s="229" t="s">
        <v>415</v>
      </c>
      <c r="G89" s="227"/>
      <c r="H89" s="230">
        <v>9000</v>
      </c>
      <c r="I89" s="231"/>
      <c r="J89" s="227"/>
      <c r="K89" s="227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132</v>
      </c>
      <c r="AU89" s="236" t="s">
        <v>80</v>
      </c>
      <c r="AV89" s="13" t="s">
        <v>80</v>
      </c>
      <c r="AW89" s="13" t="s">
        <v>32</v>
      </c>
      <c r="AX89" s="13" t="s">
        <v>70</v>
      </c>
      <c r="AY89" s="236" t="s">
        <v>122</v>
      </c>
    </row>
    <row r="90" s="14" customFormat="1">
      <c r="A90" s="14"/>
      <c r="B90" s="237"/>
      <c r="C90" s="238"/>
      <c r="D90" s="221" t="s">
        <v>132</v>
      </c>
      <c r="E90" s="239" t="s">
        <v>19</v>
      </c>
      <c r="F90" s="240" t="s">
        <v>134</v>
      </c>
      <c r="G90" s="238"/>
      <c r="H90" s="241">
        <v>9000</v>
      </c>
      <c r="I90" s="242"/>
      <c r="J90" s="238"/>
      <c r="K90" s="238"/>
      <c r="L90" s="243"/>
      <c r="M90" s="244"/>
      <c r="N90" s="245"/>
      <c r="O90" s="245"/>
      <c r="P90" s="245"/>
      <c r="Q90" s="245"/>
      <c r="R90" s="245"/>
      <c r="S90" s="245"/>
      <c r="T90" s="246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7" t="s">
        <v>132</v>
      </c>
      <c r="AU90" s="247" t="s">
        <v>80</v>
      </c>
      <c r="AV90" s="14" t="s">
        <v>128</v>
      </c>
      <c r="AW90" s="14" t="s">
        <v>32</v>
      </c>
      <c r="AX90" s="14" t="s">
        <v>78</v>
      </c>
      <c r="AY90" s="247" t="s">
        <v>122</v>
      </c>
    </row>
    <row r="91" s="2" customFormat="1" ht="33" customHeight="1">
      <c r="A91" s="40"/>
      <c r="B91" s="41"/>
      <c r="C91" s="207" t="s">
        <v>80</v>
      </c>
      <c r="D91" s="207" t="s">
        <v>124</v>
      </c>
      <c r="E91" s="208" t="s">
        <v>416</v>
      </c>
      <c r="F91" s="209" t="s">
        <v>417</v>
      </c>
      <c r="G91" s="210" t="s">
        <v>127</v>
      </c>
      <c r="H91" s="211">
        <v>9000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41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128</v>
      </c>
      <c r="AT91" s="219" t="s">
        <v>124</v>
      </c>
      <c r="AU91" s="219" t="s">
        <v>80</v>
      </c>
      <c r="AY91" s="19" t="s">
        <v>122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78</v>
      </c>
      <c r="BK91" s="220">
        <f>ROUND(I91*H91,2)</f>
        <v>0</v>
      </c>
      <c r="BL91" s="19" t="s">
        <v>128</v>
      </c>
      <c r="BM91" s="219" t="s">
        <v>418</v>
      </c>
    </row>
    <row r="92" s="2" customFormat="1">
      <c r="A92" s="40"/>
      <c r="B92" s="41"/>
      <c r="C92" s="42"/>
      <c r="D92" s="221" t="s">
        <v>130</v>
      </c>
      <c r="E92" s="42"/>
      <c r="F92" s="222" t="s">
        <v>419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130</v>
      </c>
      <c r="AU92" s="19" t="s">
        <v>80</v>
      </c>
    </row>
    <row r="93" s="13" customFormat="1">
      <c r="A93" s="13"/>
      <c r="B93" s="226"/>
      <c r="C93" s="227"/>
      <c r="D93" s="221" t="s">
        <v>132</v>
      </c>
      <c r="E93" s="228" t="s">
        <v>19</v>
      </c>
      <c r="F93" s="229" t="s">
        <v>420</v>
      </c>
      <c r="G93" s="227"/>
      <c r="H93" s="230">
        <v>9000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132</v>
      </c>
      <c r="AU93" s="236" t="s">
        <v>80</v>
      </c>
      <c r="AV93" s="13" t="s">
        <v>80</v>
      </c>
      <c r="AW93" s="13" t="s">
        <v>32</v>
      </c>
      <c r="AX93" s="13" t="s">
        <v>70</v>
      </c>
      <c r="AY93" s="236" t="s">
        <v>122</v>
      </c>
    </row>
    <row r="94" s="14" customFormat="1">
      <c r="A94" s="14"/>
      <c r="B94" s="237"/>
      <c r="C94" s="238"/>
      <c r="D94" s="221" t="s">
        <v>132</v>
      </c>
      <c r="E94" s="239" t="s">
        <v>19</v>
      </c>
      <c r="F94" s="240" t="s">
        <v>134</v>
      </c>
      <c r="G94" s="238"/>
      <c r="H94" s="241">
        <v>9000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132</v>
      </c>
      <c r="AU94" s="247" t="s">
        <v>80</v>
      </c>
      <c r="AV94" s="14" t="s">
        <v>128</v>
      </c>
      <c r="AW94" s="14" t="s">
        <v>32</v>
      </c>
      <c r="AX94" s="14" t="s">
        <v>78</v>
      </c>
      <c r="AY94" s="247" t="s">
        <v>122</v>
      </c>
    </row>
    <row r="95" s="2" customFormat="1" ht="21.75" customHeight="1">
      <c r="A95" s="40"/>
      <c r="B95" s="41"/>
      <c r="C95" s="207" t="s">
        <v>139</v>
      </c>
      <c r="D95" s="207" t="s">
        <v>124</v>
      </c>
      <c r="E95" s="208" t="s">
        <v>169</v>
      </c>
      <c r="F95" s="209" t="s">
        <v>170</v>
      </c>
      <c r="G95" s="210" t="s">
        <v>127</v>
      </c>
      <c r="H95" s="211">
        <v>9000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41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128</v>
      </c>
      <c r="AT95" s="219" t="s">
        <v>124</v>
      </c>
      <c r="AU95" s="219" t="s">
        <v>80</v>
      </c>
      <c r="AY95" s="19" t="s">
        <v>122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78</v>
      </c>
      <c r="BK95" s="220">
        <f>ROUND(I95*H95,2)</f>
        <v>0</v>
      </c>
      <c r="BL95" s="19" t="s">
        <v>128</v>
      </c>
      <c r="BM95" s="219" t="s">
        <v>421</v>
      </c>
    </row>
    <row r="96" s="2" customFormat="1">
      <c r="A96" s="40"/>
      <c r="B96" s="41"/>
      <c r="C96" s="42"/>
      <c r="D96" s="221" t="s">
        <v>130</v>
      </c>
      <c r="E96" s="42"/>
      <c r="F96" s="222" t="s">
        <v>172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130</v>
      </c>
      <c r="AU96" s="19" t="s">
        <v>80</v>
      </c>
    </row>
    <row r="97" s="2" customFormat="1" ht="16.5" customHeight="1">
      <c r="A97" s="40"/>
      <c r="B97" s="41"/>
      <c r="C97" s="248" t="s">
        <v>128</v>
      </c>
      <c r="D97" s="248" t="s">
        <v>174</v>
      </c>
      <c r="E97" s="249" t="s">
        <v>422</v>
      </c>
      <c r="F97" s="250" t="s">
        <v>176</v>
      </c>
      <c r="G97" s="251" t="s">
        <v>177</v>
      </c>
      <c r="H97" s="252">
        <v>225</v>
      </c>
      <c r="I97" s="253"/>
      <c r="J97" s="254">
        <f>ROUND(I97*H97,2)</f>
        <v>0</v>
      </c>
      <c r="K97" s="255"/>
      <c r="L97" s="256"/>
      <c r="M97" s="257" t="s">
        <v>19</v>
      </c>
      <c r="N97" s="258" t="s">
        <v>41</v>
      </c>
      <c r="O97" s="86"/>
      <c r="P97" s="217">
        <f>O97*H97</f>
        <v>0</v>
      </c>
      <c r="Q97" s="217">
        <v>0.001</v>
      </c>
      <c r="R97" s="217">
        <f>Q97*H97</f>
        <v>0.22500000000000001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168</v>
      </c>
      <c r="AT97" s="219" t="s">
        <v>174</v>
      </c>
      <c r="AU97" s="219" t="s">
        <v>80</v>
      </c>
      <c r="AY97" s="19" t="s">
        <v>122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78</v>
      </c>
      <c r="BK97" s="220">
        <f>ROUND(I97*H97,2)</f>
        <v>0</v>
      </c>
      <c r="BL97" s="19" t="s">
        <v>128</v>
      </c>
      <c r="BM97" s="219" t="s">
        <v>423</v>
      </c>
    </row>
    <row r="98" s="13" customFormat="1">
      <c r="A98" s="13"/>
      <c r="B98" s="226"/>
      <c r="C98" s="227"/>
      <c r="D98" s="221" t="s">
        <v>132</v>
      </c>
      <c r="E98" s="228" t="s">
        <v>19</v>
      </c>
      <c r="F98" s="229" t="s">
        <v>424</v>
      </c>
      <c r="G98" s="227"/>
      <c r="H98" s="230">
        <v>225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132</v>
      </c>
      <c r="AU98" s="236" t="s">
        <v>80</v>
      </c>
      <c r="AV98" s="13" t="s">
        <v>80</v>
      </c>
      <c r="AW98" s="13" t="s">
        <v>32</v>
      </c>
      <c r="AX98" s="13" t="s">
        <v>70</v>
      </c>
      <c r="AY98" s="236" t="s">
        <v>122</v>
      </c>
    </row>
    <row r="99" s="14" customFormat="1">
      <c r="A99" s="14"/>
      <c r="B99" s="237"/>
      <c r="C99" s="238"/>
      <c r="D99" s="221" t="s">
        <v>132</v>
      </c>
      <c r="E99" s="239" t="s">
        <v>19</v>
      </c>
      <c r="F99" s="240" t="s">
        <v>134</v>
      </c>
      <c r="G99" s="238"/>
      <c r="H99" s="241">
        <v>225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132</v>
      </c>
      <c r="AU99" s="247" t="s">
        <v>80</v>
      </c>
      <c r="AV99" s="14" t="s">
        <v>128</v>
      </c>
      <c r="AW99" s="14" t="s">
        <v>32</v>
      </c>
      <c r="AX99" s="14" t="s">
        <v>78</v>
      </c>
      <c r="AY99" s="247" t="s">
        <v>122</v>
      </c>
    </row>
    <row r="100" s="2" customFormat="1" ht="16.5" customHeight="1">
      <c r="A100" s="40"/>
      <c r="B100" s="41"/>
      <c r="C100" s="207" t="s">
        <v>152</v>
      </c>
      <c r="D100" s="207" t="s">
        <v>124</v>
      </c>
      <c r="E100" s="208" t="s">
        <v>223</v>
      </c>
      <c r="F100" s="209" t="s">
        <v>224</v>
      </c>
      <c r="G100" s="210" t="s">
        <v>225</v>
      </c>
      <c r="H100" s="211">
        <v>983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41</v>
      </c>
      <c r="O100" s="86"/>
      <c r="P100" s="217">
        <f>O100*H100</f>
        <v>0</v>
      </c>
      <c r="Q100" s="217">
        <v>5.0000000000000002E-05</v>
      </c>
      <c r="R100" s="217">
        <f>Q100*H100</f>
        <v>0.049149999999999999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128</v>
      </c>
      <c r="AT100" s="219" t="s">
        <v>124</v>
      </c>
      <c r="AU100" s="219" t="s">
        <v>80</v>
      </c>
      <c r="AY100" s="19" t="s">
        <v>122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78</v>
      </c>
      <c r="BK100" s="220">
        <f>ROUND(I100*H100,2)</f>
        <v>0</v>
      </c>
      <c r="BL100" s="19" t="s">
        <v>128</v>
      </c>
      <c r="BM100" s="219" t="s">
        <v>425</v>
      </c>
    </row>
    <row r="101" s="2" customFormat="1">
      <c r="A101" s="40"/>
      <c r="B101" s="41"/>
      <c r="C101" s="42"/>
      <c r="D101" s="221" t="s">
        <v>130</v>
      </c>
      <c r="E101" s="42"/>
      <c r="F101" s="222" t="s">
        <v>227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130</v>
      </c>
      <c r="AU101" s="19" t="s">
        <v>80</v>
      </c>
    </row>
    <row r="102" s="13" customFormat="1">
      <c r="A102" s="13"/>
      <c r="B102" s="226"/>
      <c r="C102" s="227"/>
      <c r="D102" s="221" t="s">
        <v>132</v>
      </c>
      <c r="E102" s="228" t="s">
        <v>19</v>
      </c>
      <c r="F102" s="229" t="s">
        <v>426</v>
      </c>
      <c r="G102" s="227"/>
      <c r="H102" s="230">
        <v>983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132</v>
      </c>
      <c r="AU102" s="236" t="s">
        <v>80</v>
      </c>
      <c r="AV102" s="13" t="s">
        <v>80</v>
      </c>
      <c r="AW102" s="13" t="s">
        <v>32</v>
      </c>
      <c r="AX102" s="13" t="s">
        <v>70</v>
      </c>
      <c r="AY102" s="236" t="s">
        <v>122</v>
      </c>
    </row>
    <row r="103" s="14" customFormat="1">
      <c r="A103" s="14"/>
      <c r="B103" s="237"/>
      <c r="C103" s="238"/>
      <c r="D103" s="221" t="s">
        <v>132</v>
      </c>
      <c r="E103" s="239" t="s">
        <v>19</v>
      </c>
      <c r="F103" s="240" t="s">
        <v>134</v>
      </c>
      <c r="G103" s="238"/>
      <c r="H103" s="241">
        <v>983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132</v>
      </c>
      <c r="AU103" s="247" t="s">
        <v>80</v>
      </c>
      <c r="AV103" s="14" t="s">
        <v>128</v>
      </c>
      <c r="AW103" s="14" t="s">
        <v>32</v>
      </c>
      <c r="AX103" s="14" t="s">
        <v>78</v>
      </c>
      <c r="AY103" s="247" t="s">
        <v>122</v>
      </c>
    </row>
    <row r="104" s="2" customFormat="1" ht="16.5" customHeight="1">
      <c r="A104" s="40"/>
      <c r="B104" s="41"/>
      <c r="C104" s="207" t="s">
        <v>157</v>
      </c>
      <c r="D104" s="207" t="s">
        <v>124</v>
      </c>
      <c r="E104" s="208" t="s">
        <v>230</v>
      </c>
      <c r="F104" s="209" t="s">
        <v>231</v>
      </c>
      <c r="G104" s="210" t="s">
        <v>225</v>
      </c>
      <c r="H104" s="211">
        <v>444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41</v>
      </c>
      <c r="O104" s="86"/>
      <c r="P104" s="217">
        <f>O104*H104</f>
        <v>0</v>
      </c>
      <c r="Q104" s="217">
        <v>5.0000000000000002E-05</v>
      </c>
      <c r="R104" s="217">
        <f>Q104*H104</f>
        <v>0.022200000000000001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128</v>
      </c>
      <c r="AT104" s="219" t="s">
        <v>124</v>
      </c>
      <c r="AU104" s="219" t="s">
        <v>80</v>
      </c>
      <c r="AY104" s="19" t="s">
        <v>122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78</v>
      </c>
      <c r="BK104" s="220">
        <f>ROUND(I104*H104,2)</f>
        <v>0</v>
      </c>
      <c r="BL104" s="19" t="s">
        <v>128</v>
      </c>
      <c r="BM104" s="219" t="s">
        <v>427</v>
      </c>
    </row>
    <row r="105" s="2" customFormat="1">
      <c r="A105" s="40"/>
      <c r="B105" s="41"/>
      <c r="C105" s="42"/>
      <c r="D105" s="221" t="s">
        <v>130</v>
      </c>
      <c r="E105" s="42"/>
      <c r="F105" s="222" t="s">
        <v>227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130</v>
      </c>
      <c r="AU105" s="19" t="s">
        <v>80</v>
      </c>
    </row>
    <row r="106" s="13" customFormat="1">
      <c r="A106" s="13"/>
      <c r="B106" s="226"/>
      <c r="C106" s="227"/>
      <c r="D106" s="221" t="s">
        <v>132</v>
      </c>
      <c r="E106" s="228" t="s">
        <v>19</v>
      </c>
      <c r="F106" s="229" t="s">
        <v>428</v>
      </c>
      <c r="G106" s="227"/>
      <c r="H106" s="230">
        <v>444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132</v>
      </c>
      <c r="AU106" s="236" t="s">
        <v>80</v>
      </c>
      <c r="AV106" s="13" t="s">
        <v>80</v>
      </c>
      <c r="AW106" s="13" t="s">
        <v>32</v>
      </c>
      <c r="AX106" s="13" t="s">
        <v>70</v>
      </c>
      <c r="AY106" s="236" t="s">
        <v>122</v>
      </c>
    </row>
    <row r="107" s="14" customFormat="1">
      <c r="A107" s="14"/>
      <c r="B107" s="237"/>
      <c r="C107" s="238"/>
      <c r="D107" s="221" t="s">
        <v>132</v>
      </c>
      <c r="E107" s="239" t="s">
        <v>19</v>
      </c>
      <c r="F107" s="240" t="s">
        <v>134</v>
      </c>
      <c r="G107" s="238"/>
      <c r="H107" s="241">
        <v>444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132</v>
      </c>
      <c r="AU107" s="247" t="s">
        <v>80</v>
      </c>
      <c r="AV107" s="14" t="s">
        <v>128</v>
      </c>
      <c r="AW107" s="14" t="s">
        <v>32</v>
      </c>
      <c r="AX107" s="14" t="s">
        <v>78</v>
      </c>
      <c r="AY107" s="247" t="s">
        <v>122</v>
      </c>
    </row>
    <row r="108" s="2" customFormat="1" ht="16.5" customHeight="1">
      <c r="A108" s="40"/>
      <c r="B108" s="41"/>
      <c r="C108" s="248" t="s">
        <v>162</v>
      </c>
      <c r="D108" s="248" t="s">
        <v>174</v>
      </c>
      <c r="E108" s="249" t="s">
        <v>235</v>
      </c>
      <c r="F108" s="250" t="s">
        <v>236</v>
      </c>
      <c r="G108" s="251" t="s">
        <v>225</v>
      </c>
      <c r="H108" s="252">
        <v>1332</v>
      </c>
      <c r="I108" s="253"/>
      <c r="J108" s="254">
        <f>ROUND(I108*H108,2)</f>
        <v>0</v>
      </c>
      <c r="K108" s="255"/>
      <c r="L108" s="256"/>
      <c r="M108" s="257" t="s">
        <v>19</v>
      </c>
      <c r="N108" s="258" t="s">
        <v>41</v>
      </c>
      <c r="O108" s="86"/>
      <c r="P108" s="217">
        <f>O108*H108</f>
        <v>0</v>
      </c>
      <c r="Q108" s="217">
        <v>0.0047200000000000002</v>
      </c>
      <c r="R108" s="217">
        <f>Q108*H108</f>
        <v>6.2870400000000002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168</v>
      </c>
      <c r="AT108" s="219" t="s">
        <v>174</v>
      </c>
      <c r="AU108" s="219" t="s">
        <v>80</v>
      </c>
      <c r="AY108" s="19" t="s">
        <v>122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78</v>
      </c>
      <c r="BK108" s="220">
        <f>ROUND(I108*H108,2)</f>
        <v>0</v>
      </c>
      <c r="BL108" s="19" t="s">
        <v>128</v>
      </c>
      <c r="BM108" s="219" t="s">
        <v>429</v>
      </c>
    </row>
    <row r="109" s="13" customFormat="1">
      <c r="A109" s="13"/>
      <c r="B109" s="226"/>
      <c r="C109" s="227"/>
      <c r="D109" s="221" t="s">
        <v>132</v>
      </c>
      <c r="E109" s="228" t="s">
        <v>19</v>
      </c>
      <c r="F109" s="229" t="s">
        <v>430</v>
      </c>
      <c r="G109" s="227"/>
      <c r="H109" s="230">
        <v>1332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132</v>
      </c>
      <c r="AU109" s="236" t="s">
        <v>80</v>
      </c>
      <c r="AV109" s="13" t="s">
        <v>80</v>
      </c>
      <c r="AW109" s="13" t="s">
        <v>32</v>
      </c>
      <c r="AX109" s="13" t="s">
        <v>70</v>
      </c>
      <c r="AY109" s="236" t="s">
        <v>122</v>
      </c>
    </row>
    <row r="110" s="14" customFormat="1">
      <c r="A110" s="14"/>
      <c r="B110" s="237"/>
      <c r="C110" s="238"/>
      <c r="D110" s="221" t="s">
        <v>132</v>
      </c>
      <c r="E110" s="239" t="s">
        <v>19</v>
      </c>
      <c r="F110" s="240" t="s">
        <v>134</v>
      </c>
      <c r="G110" s="238"/>
      <c r="H110" s="241">
        <v>1332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132</v>
      </c>
      <c r="AU110" s="247" t="s">
        <v>80</v>
      </c>
      <c r="AV110" s="14" t="s">
        <v>128</v>
      </c>
      <c r="AW110" s="14" t="s">
        <v>32</v>
      </c>
      <c r="AX110" s="14" t="s">
        <v>78</v>
      </c>
      <c r="AY110" s="247" t="s">
        <v>122</v>
      </c>
    </row>
    <row r="111" s="2" customFormat="1" ht="16.5" customHeight="1">
      <c r="A111" s="40"/>
      <c r="B111" s="41"/>
      <c r="C111" s="248" t="s">
        <v>168</v>
      </c>
      <c r="D111" s="248" t="s">
        <v>174</v>
      </c>
      <c r="E111" s="249" t="s">
        <v>239</v>
      </c>
      <c r="F111" s="250" t="s">
        <v>240</v>
      </c>
      <c r="G111" s="251" t="s">
        <v>225</v>
      </c>
      <c r="H111" s="252">
        <v>983</v>
      </c>
      <c r="I111" s="253"/>
      <c r="J111" s="254">
        <f>ROUND(I111*H111,2)</f>
        <v>0</v>
      </c>
      <c r="K111" s="255"/>
      <c r="L111" s="256"/>
      <c r="M111" s="257" t="s">
        <v>19</v>
      </c>
      <c r="N111" s="258" t="s">
        <v>41</v>
      </c>
      <c r="O111" s="86"/>
      <c r="P111" s="217">
        <f>O111*H111</f>
        <v>0</v>
      </c>
      <c r="Q111" s="217">
        <v>0.0035400000000000002</v>
      </c>
      <c r="R111" s="217">
        <f>Q111*H111</f>
        <v>3.4798200000000001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168</v>
      </c>
      <c r="AT111" s="219" t="s">
        <v>174</v>
      </c>
      <c r="AU111" s="219" t="s">
        <v>80</v>
      </c>
      <c r="AY111" s="19" t="s">
        <v>122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78</v>
      </c>
      <c r="BK111" s="220">
        <f>ROUND(I111*H111,2)</f>
        <v>0</v>
      </c>
      <c r="BL111" s="19" t="s">
        <v>128</v>
      </c>
      <c r="BM111" s="219" t="s">
        <v>431</v>
      </c>
    </row>
    <row r="112" s="13" customFormat="1">
      <c r="A112" s="13"/>
      <c r="B112" s="226"/>
      <c r="C112" s="227"/>
      <c r="D112" s="221" t="s">
        <v>132</v>
      </c>
      <c r="E112" s="228" t="s">
        <v>19</v>
      </c>
      <c r="F112" s="229" t="s">
        <v>426</v>
      </c>
      <c r="G112" s="227"/>
      <c r="H112" s="230">
        <v>983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132</v>
      </c>
      <c r="AU112" s="236" t="s">
        <v>80</v>
      </c>
      <c r="AV112" s="13" t="s">
        <v>80</v>
      </c>
      <c r="AW112" s="13" t="s">
        <v>32</v>
      </c>
      <c r="AX112" s="13" t="s">
        <v>70</v>
      </c>
      <c r="AY112" s="236" t="s">
        <v>122</v>
      </c>
    </row>
    <row r="113" s="14" customFormat="1">
      <c r="A113" s="14"/>
      <c r="B113" s="237"/>
      <c r="C113" s="238"/>
      <c r="D113" s="221" t="s">
        <v>132</v>
      </c>
      <c r="E113" s="239" t="s">
        <v>19</v>
      </c>
      <c r="F113" s="240" t="s">
        <v>134</v>
      </c>
      <c r="G113" s="238"/>
      <c r="H113" s="241">
        <v>983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132</v>
      </c>
      <c r="AU113" s="247" t="s">
        <v>80</v>
      </c>
      <c r="AV113" s="14" t="s">
        <v>128</v>
      </c>
      <c r="AW113" s="14" t="s">
        <v>32</v>
      </c>
      <c r="AX113" s="14" t="s">
        <v>78</v>
      </c>
      <c r="AY113" s="247" t="s">
        <v>122</v>
      </c>
    </row>
    <row r="114" s="2" customFormat="1" ht="16.5" customHeight="1">
      <c r="A114" s="40"/>
      <c r="B114" s="41"/>
      <c r="C114" s="248" t="s">
        <v>173</v>
      </c>
      <c r="D114" s="248" t="s">
        <v>174</v>
      </c>
      <c r="E114" s="249" t="s">
        <v>244</v>
      </c>
      <c r="F114" s="250" t="s">
        <v>245</v>
      </c>
      <c r="G114" s="251" t="s">
        <v>246</v>
      </c>
      <c r="H114" s="252">
        <v>666</v>
      </c>
      <c r="I114" s="253"/>
      <c r="J114" s="254">
        <f>ROUND(I114*H114,2)</f>
        <v>0</v>
      </c>
      <c r="K114" s="255"/>
      <c r="L114" s="256"/>
      <c r="M114" s="257" t="s">
        <v>19</v>
      </c>
      <c r="N114" s="258" t="s">
        <v>41</v>
      </c>
      <c r="O114" s="86"/>
      <c r="P114" s="217">
        <f>O114*H114</f>
        <v>0</v>
      </c>
      <c r="Q114" s="217">
        <v>0.0038</v>
      </c>
      <c r="R114" s="217">
        <f>Q114*H114</f>
        <v>2.5308000000000002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168</v>
      </c>
      <c r="AT114" s="219" t="s">
        <v>174</v>
      </c>
      <c r="AU114" s="219" t="s">
        <v>80</v>
      </c>
      <c r="AY114" s="19" t="s">
        <v>122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78</v>
      </c>
      <c r="BK114" s="220">
        <f>ROUND(I114*H114,2)</f>
        <v>0</v>
      </c>
      <c r="BL114" s="19" t="s">
        <v>128</v>
      </c>
      <c r="BM114" s="219" t="s">
        <v>432</v>
      </c>
    </row>
    <row r="115" s="13" customFormat="1">
      <c r="A115" s="13"/>
      <c r="B115" s="226"/>
      <c r="C115" s="227"/>
      <c r="D115" s="221" t="s">
        <v>132</v>
      </c>
      <c r="E115" s="228" t="s">
        <v>19</v>
      </c>
      <c r="F115" s="229" t="s">
        <v>433</v>
      </c>
      <c r="G115" s="227"/>
      <c r="H115" s="230">
        <v>666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132</v>
      </c>
      <c r="AU115" s="236" t="s">
        <v>80</v>
      </c>
      <c r="AV115" s="13" t="s">
        <v>80</v>
      </c>
      <c r="AW115" s="13" t="s">
        <v>32</v>
      </c>
      <c r="AX115" s="13" t="s">
        <v>70</v>
      </c>
      <c r="AY115" s="236" t="s">
        <v>122</v>
      </c>
    </row>
    <row r="116" s="14" customFormat="1">
      <c r="A116" s="14"/>
      <c r="B116" s="237"/>
      <c r="C116" s="238"/>
      <c r="D116" s="221" t="s">
        <v>132</v>
      </c>
      <c r="E116" s="239" t="s">
        <v>19</v>
      </c>
      <c r="F116" s="240" t="s">
        <v>134</v>
      </c>
      <c r="G116" s="238"/>
      <c r="H116" s="241">
        <v>666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132</v>
      </c>
      <c r="AU116" s="247" t="s">
        <v>80</v>
      </c>
      <c r="AV116" s="14" t="s">
        <v>128</v>
      </c>
      <c r="AW116" s="14" t="s">
        <v>32</v>
      </c>
      <c r="AX116" s="14" t="s">
        <v>78</v>
      </c>
      <c r="AY116" s="247" t="s">
        <v>122</v>
      </c>
    </row>
    <row r="117" s="2" customFormat="1" ht="21.75" customHeight="1">
      <c r="A117" s="40"/>
      <c r="B117" s="41"/>
      <c r="C117" s="207" t="s">
        <v>180</v>
      </c>
      <c r="D117" s="207" t="s">
        <v>124</v>
      </c>
      <c r="E117" s="208" t="s">
        <v>250</v>
      </c>
      <c r="F117" s="209" t="s">
        <v>251</v>
      </c>
      <c r="G117" s="210" t="s">
        <v>127</v>
      </c>
      <c r="H117" s="211">
        <v>9000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41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128</v>
      </c>
      <c r="AT117" s="219" t="s">
        <v>124</v>
      </c>
      <c r="AU117" s="219" t="s">
        <v>80</v>
      </c>
      <c r="AY117" s="19" t="s">
        <v>122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78</v>
      </c>
      <c r="BK117" s="220">
        <f>ROUND(I117*H117,2)</f>
        <v>0</v>
      </c>
      <c r="BL117" s="19" t="s">
        <v>128</v>
      </c>
      <c r="BM117" s="219" t="s">
        <v>434</v>
      </c>
    </row>
    <row r="118" s="2" customFormat="1">
      <c r="A118" s="40"/>
      <c r="B118" s="41"/>
      <c r="C118" s="42"/>
      <c r="D118" s="221" t="s">
        <v>130</v>
      </c>
      <c r="E118" s="42"/>
      <c r="F118" s="222" t="s">
        <v>253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130</v>
      </c>
      <c r="AU118" s="19" t="s">
        <v>80</v>
      </c>
    </row>
    <row r="119" s="2" customFormat="1" ht="21.75" customHeight="1">
      <c r="A119" s="40"/>
      <c r="B119" s="41"/>
      <c r="C119" s="207" t="s">
        <v>184</v>
      </c>
      <c r="D119" s="207" t="s">
        <v>124</v>
      </c>
      <c r="E119" s="208" t="s">
        <v>255</v>
      </c>
      <c r="F119" s="209" t="s">
        <v>256</v>
      </c>
      <c r="G119" s="210" t="s">
        <v>257</v>
      </c>
      <c r="H119" s="211">
        <v>9.8300000000000001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41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128</v>
      </c>
      <c r="AT119" s="219" t="s">
        <v>124</v>
      </c>
      <c r="AU119" s="219" t="s">
        <v>80</v>
      </c>
      <c r="AY119" s="19" t="s">
        <v>122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78</v>
      </c>
      <c r="BK119" s="220">
        <f>ROUND(I119*H119,2)</f>
        <v>0</v>
      </c>
      <c r="BL119" s="19" t="s">
        <v>128</v>
      </c>
      <c r="BM119" s="219" t="s">
        <v>435</v>
      </c>
    </row>
    <row r="120" s="2" customFormat="1">
      <c r="A120" s="40"/>
      <c r="B120" s="41"/>
      <c r="C120" s="42"/>
      <c r="D120" s="221" t="s">
        <v>130</v>
      </c>
      <c r="E120" s="42"/>
      <c r="F120" s="222" t="s">
        <v>259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130</v>
      </c>
      <c r="AU120" s="19" t="s">
        <v>80</v>
      </c>
    </row>
    <row r="121" s="13" customFormat="1">
      <c r="A121" s="13"/>
      <c r="B121" s="226"/>
      <c r="C121" s="227"/>
      <c r="D121" s="221" t="s">
        <v>132</v>
      </c>
      <c r="E121" s="228" t="s">
        <v>19</v>
      </c>
      <c r="F121" s="229" t="s">
        <v>436</v>
      </c>
      <c r="G121" s="227"/>
      <c r="H121" s="230">
        <v>9.8300000000000001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132</v>
      </c>
      <c r="AU121" s="236" t="s">
        <v>80</v>
      </c>
      <c r="AV121" s="13" t="s">
        <v>80</v>
      </c>
      <c r="AW121" s="13" t="s">
        <v>32</v>
      </c>
      <c r="AX121" s="13" t="s">
        <v>70</v>
      </c>
      <c r="AY121" s="236" t="s">
        <v>122</v>
      </c>
    </row>
    <row r="122" s="14" customFormat="1">
      <c r="A122" s="14"/>
      <c r="B122" s="237"/>
      <c r="C122" s="238"/>
      <c r="D122" s="221" t="s">
        <v>132</v>
      </c>
      <c r="E122" s="239" t="s">
        <v>19</v>
      </c>
      <c r="F122" s="240" t="s">
        <v>134</v>
      </c>
      <c r="G122" s="238"/>
      <c r="H122" s="241">
        <v>9.8300000000000001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132</v>
      </c>
      <c r="AU122" s="247" t="s">
        <v>80</v>
      </c>
      <c r="AV122" s="14" t="s">
        <v>128</v>
      </c>
      <c r="AW122" s="14" t="s">
        <v>32</v>
      </c>
      <c r="AX122" s="14" t="s">
        <v>78</v>
      </c>
      <c r="AY122" s="247" t="s">
        <v>122</v>
      </c>
    </row>
    <row r="123" s="2" customFormat="1" ht="16.5" customHeight="1">
      <c r="A123" s="40"/>
      <c r="B123" s="41"/>
      <c r="C123" s="207" t="s">
        <v>189</v>
      </c>
      <c r="D123" s="207" t="s">
        <v>124</v>
      </c>
      <c r="E123" s="208" t="s">
        <v>262</v>
      </c>
      <c r="F123" s="209" t="s">
        <v>263</v>
      </c>
      <c r="G123" s="210" t="s">
        <v>127</v>
      </c>
      <c r="H123" s="211">
        <v>268.27999999999997</v>
      </c>
      <c r="I123" s="212"/>
      <c r="J123" s="213">
        <f>ROUND(I123*H123,2)</f>
        <v>0</v>
      </c>
      <c r="K123" s="214"/>
      <c r="L123" s="46"/>
      <c r="M123" s="215" t="s">
        <v>19</v>
      </c>
      <c r="N123" s="216" t="s">
        <v>41</v>
      </c>
      <c r="O123" s="86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128</v>
      </c>
      <c r="AT123" s="219" t="s">
        <v>124</v>
      </c>
      <c r="AU123" s="219" t="s">
        <v>80</v>
      </c>
      <c r="AY123" s="19" t="s">
        <v>122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9" t="s">
        <v>78</v>
      </c>
      <c r="BK123" s="220">
        <f>ROUND(I123*H123,2)</f>
        <v>0</v>
      </c>
      <c r="BL123" s="19" t="s">
        <v>128</v>
      </c>
      <c r="BM123" s="219" t="s">
        <v>437</v>
      </c>
    </row>
    <row r="124" s="2" customFormat="1">
      <c r="A124" s="40"/>
      <c r="B124" s="41"/>
      <c r="C124" s="42"/>
      <c r="D124" s="221" t="s">
        <v>130</v>
      </c>
      <c r="E124" s="42"/>
      <c r="F124" s="222" t="s">
        <v>265</v>
      </c>
      <c r="G124" s="42"/>
      <c r="H124" s="42"/>
      <c r="I124" s="223"/>
      <c r="J124" s="42"/>
      <c r="K124" s="42"/>
      <c r="L124" s="46"/>
      <c r="M124" s="224"/>
      <c r="N124" s="22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130</v>
      </c>
      <c r="AU124" s="19" t="s">
        <v>80</v>
      </c>
    </row>
    <row r="125" s="13" customFormat="1">
      <c r="A125" s="13"/>
      <c r="B125" s="226"/>
      <c r="C125" s="227"/>
      <c r="D125" s="221" t="s">
        <v>132</v>
      </c>
      <c r="E125" s="228" t="s">
        <v>19</v>
      </c>
      <c r="F125" s="229" t="s">
        <v>438</v>
      </c>
      <c r="G125" s="227"/>
      <c r="H125" s="230">
        <v>157.28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132</v>
      </c>
      <c r="AU125" s="236" t="s">
        <v>80</v>
      </c>
      <c r="AV125" s="13" t="s">
        <v>80</v>
      </c>
      <c r="AW125" s="13" t="s">
        <v>32</v>
      </c>
      <c r="AX125" s="13" t="s">
        <v>70</v>
      </c>
      <c r="AY125" s="236" t="s">
        <v>122</v>
      </c>
    </row>
    <row r="126" s="13" customFormat="1">
      <c r="A126" s="13"/>
      <c r="B126" s="226"/>
      <c r="C126" s="227"/>
      <c r="D126" s="221" t="s">
        <v>132</v>
      </c>
      <c r="E126" s="228" t="s">
        <v>19</v>
      </c>
      <c r="F126" s="229" t="s">
        <v>439</v>
      </c>
      <c r="G126" s="227"/>
      <c r="H126" s="230">
        <v>111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132</v>
      </c>
      <c r="AU126" s="236" t="s">
        <v>80</v>
      </c>
      <c r="AV126" s="13" t="s">
        <v>80</v>
      </c>
      <c r="AW126" s="13" t="s">
        <v>32</v>
      </c>
      <c r="AX126" s="13" t="s">
        <v>70</v>
      </c>
      <c r="AY126" s="236" t="s">
        <v>122</v>
      </c>
    </row>
    <row r="127" s="14" customFormat="1">
      <c r="A127" s="14"/>
      <c r="B127" s="237"/>
      <c r="C127" s="238"/>
      <c r="D127" s="221" t="s">
        <v>132</v>
      </c>
      <c r="E127" s="239" t="s">
        <v>19</v>
      </c>
      <c r="F127" s="240" t="s">
        <v>134</v>
      </c>
      <c r="G127" s="238"/>
      <c r="H127" s="241">
        <v>268.27999999999997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132</v>
      </c>
      <c r="AU127" s="247" t="s">
        <v>80</v>
      </c>
      <c r="AV127" s="14" t="s">
        <v>128</v>
      </c>
      <c r="AW127" s="14" t="s">
        <v>32</v>
      </c>
      <c r="AX127" s="14" t="s">
        <v>78</v>
      </c>
      <c r="AY127" s="247" t="s">
        <v>122</v>
      </c>
    </row>
    <row r="128" s="2" customFormat="1" ht="16.5" customHeight="1">
      <c r="A128" s="40"/>
      <c r="B128" s="41"/>
      <c r="C128" s="248" t="s">
        <v>194</v>
      </c>
      <c r="D128" s="248" t="s">
        <v>174</v>
      </c>
      <c r="E128" s="249" t="s">
        <v>269</v>
      </c>
      <c r="F128" s="250" t="s">
        <v>270</v>
      </c>
      <c r="G128" s="251" t="s">
        <v>147</v>
      </c>
      <c r="H128" s="252">
        <v>13.414</v>
      </c>
      <c r="I128" s="253"/>
      <c r="J128" s="254">
        <f>ROUND(I128*H128,2)</f>
        <v>0</v>
      </c>
      <c r="K128" s="255"/>
      <c r="L128" s="256"/>
      <c r="M128" s="257" t="s">
        <v>19</v>
      </c>
      <c r="N128" s="258" t="s">
        <v>41</v>
      </c>
      <c r="O128" s="86"/>
      <c r="P128" s="217">
        <f>O128*H128</f>
        <v>0</v>
      </c>
      <c r="Q128" s="217">
        <v>0.20000000000000001</v>
      </c>
      <c r="R128" s="217">
        <f>Q128*H128</f>
        <v>2.6828000000000003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168</v>
      </c>
      <c r="AT128" s="219" t="s">
        <v>174</v>
      </c>
      <c r="AU128" s="219" t="s">
        <v>80</v>
      </c>
      <c r="AY128" s="19" t="s">
        <v>122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78</v>
      </c>
      <c r="BK128" s="220">
        <f>ROUND(I128*H128,2)</f>
        <v>0</v>
      </c>
      <c r="BL128" s="19" t="s">
        <v>128</v>
      </c>
      <c r="BM128" s="219" t="s">
        <v>440</v>
      </c>
    </row>
    <row r="129" s="13" customFormat="1">
      <c r="A129" s="13"/>
      <c r="B129" s="226"/>
      <c r="C129" s="227"/>
      <c r="D129" s="221" t="s">
        <v>132</v>
      </c>
      <c r="E129" s="228" t="s">
        <v>19</v>
      </c>
      <c r="F129" s="229" t="s">
        <v>441</v>
      </c>
      <c r="G129" s="227"/>
      <c r="H129" s="230">
        <v>7.8639999999999999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132</v>
      </c>
      <c r="AU129" s="236" t="s">
        <v>80</v>
      </c>
      <c r="AV129" s="13" t="s">
        <v>80</v>
      </c>
      <c r="AW129" s="13" t="s">
        <v>32</v>
      </c>
      <c r="AX129" s="13" t="s">
        <v>70</v>
      </c>
      <c r="AY129" s="236" t="s">
        <v>122</v>
      </c>
    </row>
    <row r="130" s="13" customFormat="1">
      <c r="A130" s="13"/>
      <c r="B130" s="226"/>
      <c r="C130" s="227"/>
      <c r="D130" s="221" t="s">
        <v>132</v>
      </c>
      <c r="E130" s="228" t="s">
        <v>19</v>
      </c>
      <c r="F130" s="229" t="s">
        <v>442</v>
      </c>
      <c r="G130" s="227"/>
      <c r="H130" s="230">
        <v>5.5499999999999998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132</v>
      </c>
      <c r="AU130" s="236" t="s">
        <v>80</v>
      </c>
      <c r="AV130" s="13" t="s">
        <v>80</v>
      </c>
      <c r="AW130" s="13" t="s">
        <v>32</v>
      </c>
      <c r="AX130" s="13" t="s">
        <v>70</v>
      </c>
      <c r="AY130" s="236" t="s">
        <v>122</v>
      </c>
    </row>
    <row r="131" s="14" customFormat="1">
      <c r="A131" s="14"/>
      <c r="B131" s="237"/>
      <c r="C131" s="238"/>
      <c r="D131" s="221" t="s">
        <v>132</v>
      </c>
      <c r="E131" s="239" t="s">
        <v>19</v>
      </c>
      <c r="F131" s="240" t="s">
        <v>134</v>
      </c>
      <c r="G131" s="238"/>
      <c r="H131" s="241">
        <v>13.414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132</v>
      </c>
      <c r="AU131" s="247" t="s">
        <v>80</v>
      </c>
      <c r="AV131" s="14" t="s">
        <v>128</v>
      </c>
      <c r="AW131" s="14" t="s">
        <v>32</v>
      </c>
      <c r="AX131" s="14" t="s">
        <v>78</v>
      </c>
      <c r="AY131" s="247" t="s">
        <v>122</v>
      </c>
    </row>
    <row r="132" s="12" customFormat="1" ht="20.88" customHeight="1">
      <c r="A132" s="12"/>
      <c r="B132" s="191"/>
      <c r="C132" s="192"/>
      <c r="D132" s="193" t="s">
        <v>69</v>
      </c>
      <c r="E132" s="205" t="s">
        <v>222</v>
      </c>
      <c r="F132" s="205" t="s">
        <v>274</v>
      </c>
      <c r="G132" s="192"/>
      <c r="H132" s="192"/>
      <c r="I132" s="195"/>
      <c r="J132" s="206">
        <f>BK132</f>
        <v>0</v>
      </c>
      <c r="K132" s="192"/>
      <c r="L132" s="197"/>
      <c r="M132" s="198"/>
      <c r="N132" s="199"/>
      <c r="O132" s="199"/>
      <c r="P132" s="200">
        <f>P133+SUM(P134:P263)</f>
        <v>0</v>
      </c>
      <c r="Q132" s="199"/>
      <c r="R132" s="200">
        <f>R133+SUM(R134:R263)</f>
        <v>0.95291999999999988</v>
      </c>
      <c r="S132" s="199"/>
      <c r="T132" s="201">
        <f>T133+SUM(T134:T263)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2" t="s">
        <v>78</v>
      </c>
      <c r="AT132" s="203" t="s">
        <v>69</v>
      </c>
      <c r="AU132" s="203" t="s">
        <v>80</v>
      </c>
      <c r="AY132" s="202" t="s">
        <v>122</v>
      </c>
      <c r="BK132" s="204">
        <f>BK133+SUM(BK134:BK263)</f>
        <v>0</v>
      </c>
    </row>
    <row r="133" s="2" customFormat="1" ht="16.5" customHeight="1">
      <c r="A133" s="40"/>
      <c r="B133" s="41"/>
      <c r="C133" s="248" t="s">
        <v>8</v>
      </c>
      <c r="D133" s="248" t="s">
        <v>174</v>
      </c>
      <c r="E133" s="249" t="s">
        <v>443</v>
      </c>
      <c r="F133" s="250" t="s">
        <v>444</v>
      </c>
      <c r="G133" s="251" t="s">
        <v>225</v>
      </c>
      <c r="H133" s="252">
        <v>125</v>
      </c>
      <c r="I133" s="253"/>
      <c r="J133" s="254">
        <f>ROUND(I133*H133,2)</f>
        <v>0</v>
      </c>
      <c r="K133" s="255"/>
      <c r="L133" s="256"/>
      <c r="M133" s="257" t="s">
        <v>19</v>
      </c>
      <c r="N133" s="258" t="s">
        <v>41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168</v>
      </c>
      <c r="AT133" s="219" t="s">
        <v>174</v>
      </c>
      <c r="AU133" s="219" t="s">
        <v>139</v>
      </c>
      <c r="AY133" s="19" t="s">
        <v>122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78</v>
      </c>
      <c r="BK133" s="220">
        <f>ROUND(I133*H133,2)</f>
        <v>0</v>
      </c>
      <c r="BL133" s="19" t="s">
        <v>128</v>
      </c>
      <c r="BM133" s="219" t="s">
        <v>445</v>
      </c>
    </row>
    <row r="134" s="13" customFormat="1">
      <c r="A134" s="13"/>
      <c r="B134" s="226"/>
      <c r="C134" s="227"/>
      <c r="D134" s="221" t="s">
        <v>132</v>
      </c>
      <c r="E134" s="228" t="s">
        <v>19</v>
      </c>
      <c r="F134" s="229" t="s">
        <v>446</v>
      </c>
      <c r="G134" s="227"/>
      <c r="H134" s="230">
        <v>48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132</v>
      </c>
      <c r="AU134" s="236" t="s">
        <v>139</v>
      </c>
      <c r="AV134" s="13" t="s">
        <v>80</v>
      </c>
      <c r="AW134" s="13" t="s">
        <v>32</v>
      </c>
      <c r="AX134" s="13" t="s">
        <v>70</v>
      </c>
      <c r="AY134" s="236" t="s">
        <v>122</v>
      </c>
    </row>
    <row r="135" s="13" customFormat="1">
      <c r="A135" s="13"/>
      <c r="B135" s="226"/>
      <c r="C135" s="227"/>
      <c r="D135" s="221" t="s">
        <v>132</v>
      </c>
      <c r="E135" s="228" t="s">
        <v>19</v>
      </c>
      <c r="F135" s="229" t="s">
        <v>447</v>
      </c>
      <c r="G135" s="227"/>
      <c r="H135" s="230">
        <v>36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132</v>
      </c>
      <c r="AU135" s="236" t="s">
        <v>139</v>
      </c>
      <c r="AV135" s="13" t="s">
        <v>80</v>
      </c>
      <c r="AW135" s="13" t="s">
        <v>32</v>
      </c>
      <c r="AX135" s="13" t="s">
        <v>70</v>
      </c>
      <c r="AY135" s="236" t="s">
        <v>122</v>
      </c>
    </row>
    <row r="136" s="13" customFormat="1">
      <c r="A136" s="13"/>
      <c r="B136" s="226"/>
      <c r="C136" s="227"/>
      <c r="D136" s="221" t="s">
        <v>132</v>
      </c>
      <c r="E136" s="228" t="s">
        <v>19</v>
      </c>
      <c r="F136" s="229" t="s">
        <v>448</v>
      </c>
      <c r="G136" s="227"/>
      <c r="H136" s="230">
        <v>13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132</v>
      </c>
      <c r="AU136" s="236" t="s">
        <v>139</v>
      </c>
      <c r="AV136" s="13" t="s">
        <v>80</v>
      </c>
      <c r="AW136" s="13" t="s">
        <v>32</v>
      </c>
      <c r="AX136" s="13" t="s">
        <v>70</v>
      </c>
      <c r="AY136" s="236" t="s">
        <v>122</v>
      </c>
    </row>
    <row r="137" s="13" customFormat="1">
      <c r="A137" s="13"/>
      <c r="B137" s="226"/>
      <c r="C137" s="227"/>
      <c r="D137" s="221" t="s">
        <v>132</v>
      </c>
      <c r="E137" s="228" t="s">
        <v>19</v>
      </c>
      <c r="F137" s="229" t="s">
        <v>449</v>
      </c>
      <c r="G137" s="227"/>
      <c r="H137" s="230">
        <v>17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132</v>
      </c>
      <c r="AU137" s="236" t="s">
        <v>139</v>
      </c>
      <c r="AV137" s="13" t="s">
        <v>80</v>
      </c>
      <c r="AW137" s="13" t="s">
        <v>32</v>
      </c>
      <c r="AX137" s="13" t="s">
        <v>70</v>
      </c>
      <c r="AY137" s="236" t="s">
        <v>122</v>
      </c>
    </row>
    <row r="138" s="13" customFormat="1">
      <c r="A138" s="13"/>
      <c r="B138" s="226"/>
      <c r="C138" s="227"/>
      <c r="D138" s="221" t="s">
        <v>132</v>
      </c>
      <c r="E138" s="228" t="s">
        <v>19</v>
      </c>
      <c r="F138" s="229" t="s">
        <v>450</v>
      </c>
      <c r="G138" s="227"/>
      <c r="H138" s="230">
        <v>11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132</v>
      </c>
      <c r="AU138" s="236" t="s">
        <v>139</v>
      </c>
      <c r="AV138" s="13" t="s">
        <v>80</v>
      </c>
      <c r="AW138" s="13" t="s">
        <v>32</v>
      </c>
      <c r="AX138" s="13" t="s">
        <v>70</v>
      </c>
      <c r="AY138" s="236" t="s">
        <v>122</v>
      </c>
    </row>
    <row r="139" s="14" customFormat="1">
      <c r="A139" s="14"/>
      <c r="B139" s="237"/>
      <c r="C139" s="238"/>
      <c r="D139" s="221" t="s">
        <v>132</v>
      </c>
      <c r="E139" s="239" t="s">
        <v>19</v>
      </c>
      <c r="F139" s="240" t="s">
        <v>134</v>
      </c>
      <c r="G139" s="238"/>
      <c r="H139" s="241">
        <v>125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132</v>
      </c>
      <c r="AU139" s="247" t="s">
        <v>139</v>
      </c>
      <c r="AV139" s="14" t="s">
        <v>128</v>
      </c>
      <c r="AW139" s="14" t="s">
        <v>32</v>
      </c>
      <c r="AX139" s="14" t="s">
        <v>78</v>
      </c>
      <c r="AY139" s="247" t="s">
        <v>122</v>
      </c>
    </row>
    <row r="140" s="2" customFormat="1" ht="16.5" customHeight="1">
      <c r="A140" s="40"/>
      <c r="B140" s="41"/>
      <c r="C140" s="248" t="s">
        <v>212</v>
      </c>
      <c r="D140" s="248" t="s">
        <v>174</v>
      </c>
      <c r="E140" s="249" t="s">
        <v>451</v>
      </c>
      <c r="F140" s="250" t="s">
        <v>452</v>
      </c>
      <c r="G140" s="251" t="s">
        <v>225</v>
      </c>
      <c r="H140" s="252">
        <v>42</v>
      </c>
      <c r="I140" s="253"/>
      <c r="J140" s="254">
        <f>ROUND(I140*H140,2)</f>
        <v>0</v>
      </c>
      <c r="K140" s="255"/>
      <c r="L140" s="256"/>
      <c r="M140" s="257" t="s">
        <v>19</v>
      </c>
      <c r="N140" s="258" t="s">
        <v>41</v>
      </c>
      <c r="O140" s="86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168</v>
      </c>
      <c r="AT140" s="219" t="s">
        <v>174</v>
      </c>
      <c r="AU140" s="219" t="s">
        <v>139</v>
      </c>
      <c r="AY140" s="19" t="s">
        <v>122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78</v>
      </c>
      <c r="BK140" s="220">
        <f>ROUND(I140*H140,2)</f>
        <v>0</v>
      </c>
      <c r="BL140" s="19" t="s">
        <v>128</v>
      </c>
      <c r="BM140" s="219" t="s">
        <v>453</v>
      </c>
    </row>
    <row r="141" s="13" customFormat="1">
      <c r="A141" s="13"/>
      <c r="B141" s="226"/>
      <c r="C141" s="227"/>
      <c r="D141" s="221" t="s">
        <v>132</v>
      </c>
      <c r="E141" s="228" t="s">
        <v>19</v>
      </c>
      <c r="F141" s="229" t="s">
        <v>454</v>
      </c>
      <c r="G141" s="227"/>
      <c r="H141" s="230">
        <v>24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132</v>
      </c>
      <c r="AU141" s="236" t="s">
        <v>139</v>
      </c>
      <c r="AV141" s="13" t="s">
        <v>80</v>
      </c>
      <c r="AW141" s="13" t="s">
        <v>32</v>
      </c>
      <c r="AX141" s="13" t="s">
        <v>70</v>
      </c>
      <c r="AY141" s="236" t="s">
        <v>122</v>
      </c>
    </row>
    <row r="142" s="13" customFormat="1">
      <c r="A142" s="13"/>
      <c r="B142" s="226"/>
      <c r="C142" s="227"/>
      <c r="D142" s="221" t="s">
        <v>132</v>
      </c>
      <c r="E142" s="228" t="s">
        <v>19</v>
      </c>
      <c r="F142" s="229" t="s">
        <v>455</v>
      </c>
      <c r="G142" s="227"/>
      <c r="H142" s="230">
        <v>4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132</v>
      </c>
      <c r="AU142" s="236" t="s">
        <v>139</v>
      </c>
      <c r="AV142" s="13" t="s">
        <v>80</v>
      </c>
      <c r="AW142" s="13" t="s">
        <v>32</v>
      </c>
      <c r="AX142" s="13" t="s">
        <v>70</v>
      </c>
      <c r="AY142" s="236" t="s">
        <v>122</v>
      </c>
    </row>
    <row r="143" s="13" customFormat="1">
      <c r="A143" s="13"/>
      <c r="B143" s="226"/>
      <c r="C143" s="227"/>
      <c r="D143" s="221" t="s">
        <v>132</v>
      </c>
      <c r="E143" s="228" t="s">
        <v>19</v>
      </c>
      <c r="F143" s="229" t="s">
        <v>456</v>
      </c>
      <c r="G143" s="227"/>
      <c r="H143" s="230">
        <v>8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132</v>
      </c>
      <c r="AU143" s="236" t="s">
        <v>139</v>
      </c>
      <c r="AV143" s="13" t="s">
        <v>80</v>
      </c>
      <c r="AW143" s="13" t="s">
        <v>32</v>
      </c>
      <c r="AX143" s="13" t="s">
        <v>70</v>
      </c>
      <c r="AY143" s="236" t="s">
        <v>122</v>
      </c>
    </row>
    <row r="144" s="13" customFormat="1">
      <c r="A144" s="13"/>
      <c r="B144" s="226"/>
      <c r="C144" s="227"/>
      <c r="D144" s="221" t="s">
        <v>132</v>
      </c>
      <c r="E144" s="228" t="s">
        <v>19</v>
      </c>
      <c r="F144" s="229" t="s">
        <v>457</v>
      </c>
      <c r="G144" s="227"/>
      <c r="H144" s="230">
        <v>6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132</v>
      </c>
      <c r="AU144" s="236" t="s">
        <v>139</v>
      </c>
      <c r="AV144" s="13" t="s">
        <v>80</v>
      </c>
      <c r="AW144" s="13" t="s">
        <v>32</v>
      </c>
      <c r="AX144" s="13" t="s">
        <v>70</v>
      </c>
      <c r="AY144" s="236" t="s">
        <v>122</v>
      </c>
    </row>
    <row r="145" s="14" customFormat="1">
      <c r="A145" s="14"/>
      <c r="B145" s="237"/>
      <c r="C145" s="238"/>
      <c r="D145" s="221" t="s">
        <v>132</v>
      </c>
      <c r="E145" s="239" t="s">
        <v>19</v>
      </c>
      <c r="F145" s="240" t="s">
        <v>134</v>
      </c>
      <c r="G145" s="238"/>
      <c r="H145" s="241">
        <v>42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7" t="s">
        <v>132</v>
      </c>
      <c r="AU145" s="247" t="s">
        <v>139</v>
      </c>
      <c r="AV145" s="14" t="s">
        <v>128</v>
      </c>
      <c r="AW145" s="14" t="s">
        <v>32</v>
      </c>
      <c r="AX145" s="14" t="s">
        <v>78</v>
      </c>
      <c r="AY145" s="247" t="s">
        <v>122</v>
      </c>
    </row>
    <row r="146" s="2" customFormat="1" ht="16.5" customHeight="1">
      <c r="A146" s="40"/>
      <c r="B146" s="41"/>
      <c r="C146" s="248" t="s">
        <v>217</v>
      </c>
      <c r="D146" s="248" t="s">
        <v>174</v>
      </c>
      <c r="E146" s="249" t="s">
        <v>458</v>
      </c>
      <c r="F146" s="250" t="s">
        <v>459</v>
      </c>
      <c r="G146" s="251" t="s">
        <v>225</v>
      </c>
      <c r="H146" s="252">
        <v>35</v>
      </c>
      <c r="I146" s="253"/>
      <c r="J146" s="254">
        <f>ROUND(I146*H146,2)</f>
        <v>0</v>
      </c>
      <c r="K146" s="255"/>
      <c r="L146" s="256"/>
      <c r="M146" s="257" t="s">
        <v>19</v>
      </c>
      <c r="N146" s="258" t="s">
        <v>41</v>
      </c>
      <c r="O146" s="86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168</v>
      </c>
      <c r="AT146" s="219" t="s">
        <v>174</v>
      </c>
      <c r="AU146" s="219" t="s">
        <v>139</v>
      </c>
      <c r="AY146" s="19" t="s">
        <v>122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9" t="s">
        <v>78</v>
      </c>
      <c r="BK146" s="220">
        <f>ROUND(I146*H146,2)</f>
        <v>0</v>
      </c>
      <c r="BL146" s="19" t="s">
        <v>128</v>
      </c>
      <c r="BM146" s="219" t="s">
        <v>460</v>
      </c>
    </row>
    <row r="147" s="13" customFormat="1">
      <c r="A147" s="13"/>
      <c r="B147" s="226"/>
      <c r="C147" s="227"/>
      <c r="D147" s="221" t="s">
        <v>132</v>
      </c>
      <c r="E147" s="228" t="s">
        <v>19</v>
      </c>
      <c r="F147" s="229" t="s">
        <v>461</v>
      </c>
      <c r="G147" s="227"/>
      <c r="H147" s="230">
        <v>32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132</v>
      </c>
      <c r="AU147" s="236" t="s">
        <v>139</v>
      </c>
      <c r="AV147" s="13" t="s">
        <v>80</v>
      </c>
      <c r="AW147" s="13" t="s">
        <v>32</v>
      </c>
      <c r="AX147" s="13" t="s">
        <v>70</v>
      </c>
      <c r="AY147" s="236" t="s">
        <v>122</v>
      </c>
    </row>
    <row r="148" s="13" customFormat="1">
      <c r="A148" s="13"/>
      <c r="B148" s="226"/>
      <c r="C148" s="227"/>
      <c r="D148" s="221" t="s">
        <v>132</v>
      </c>
      <c r="E148" s="228" t="s">
        <v>19</v>
      </c>
      <c r="F148" s="229" t="s">
        <v>462</v>
      </c>
      <c r="G148" s="227"/>
      <c r="H148" s="230">
        <v>3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132</v>
      </c>
      <c r="AU148" s="236" t="s">
        <v>139</v>
      </c>
      <c r="AV148" s="13" t="s">
        <v>80</v>
      </c>
      <c r="AW148" s="13" t="s">
        <v>32</v>
      </c>
      <c r="AX148" s="13" t="s">
        <v>70</v>
      </c>
      <c r="AY148" s="236" t="s">
        <v>122</v>
      </c>
    </row>
    <row r="149" s="14" customFormat="1">
      <c r="A149" s="14"/>
      <c r="B149" s="237"/>
      <c r="C149" s="238"/>
      <c r="D149" s="221" t="s">
        <v>132</v>
      </c>
      <c r="E149" s="239" t="s">
        <v>19</v>
      </c>
      <c r="F149" s="240" t="s">
        <v>134</v>
      </c>
      <c r="G149" s="238"/>
      <c r="H149" s="241">
        <v>35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132</v>
      </c>
      <c r="AU149" s="247" t="s">
        <v>139</v>
      </c>
      <c r="AV149" s="14" t="s">
        <v>128</v>
      </c>
      <c r="AW149" s="14" t="s">
        <v>32</v>
      </c>
      <c r="AX149" s="14" t="s">
        <v>78</v>
      </c>
      <c r="AY149" s="247" t="s">
        <v>122</v>
      </c>
    </row>
    <row r="150" s="2" customFormat="1" ht="16.5" customHeight="1">
      <c r="A150" s="40"/>
      <c r="B150" s="41"/>
      <c r="C150" s="248" t="s">
        <v>222</v>
      </c>
      <c r="D150" s="248" t="s">
        <v>174</v>
      </c>
      <c r="E150" s="249" t="s">
        <v>463</v>
      </c>
      <c r="F150" s="250" t="s">
        <v>464</v>
      </c>
      <c r="G150" s="251" t="s">
        <v>225</v>
      </c>
      <c r="H150" s="252">
        <v>25</v>
      </c>
      <c r="I150" s="253"/>
      <c r="J150" s="254">
        <f>ROUND(I150*H150,2)</f>
        <v>0</v>
      </c>
      <c r="K150" s="255"/>
      <c r="L150" s="256"/>
      <c r="M150" s="257" t="s">
        <v>19</v>
      </c>
      <c r="N150" s="258" t="s">
        <v>41</v>
      </c>
      <c r="O150" s="86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168</v>
      </c>
      <c r="AT150" s="219" t="s">
        <v>174</v>
      </c>
      <c r="AU150" s="219" t="s">
        <v>139</v>
      </c>
      <c r="AY150" s="19" t="s">
        <v>122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9" t="s">
        <v>78</v>
      </c>
      <c r="BK150" s="220">
        <f>ROUND(I150*H150,2)</f>
        <v>0</v>
      </c>
      <c r="BL150" s="19" t="s">
        <v>128</v>
      </c>
      <c r="BM150" s="219" t="s">
        <v>465</v>
      </c>
    </row>
    <row r="151" s="13" customFormat="1">
      <c r="A151" s="13"/>
      <c r="B151" s="226"/>
      <c r="C151" s="227"/>
      <c r="D151" s="221" t="s">
        <v>132</v>
      </c>
      <c r="E151" s="228" t="s">
        <v>19</v>
      </c>
      <c r="F151" s="229" t="s">
        <v>466</v>
      </c>
      <c r="G151" s="227"/>
      <c r="H151" s="230">
        <v>15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132</v>
      </c>
      <c r="AU151" s="236" t="s">
        <v>139</v>
      </c>
      <c r="AV151" s="13" t="s">
        <v>80</v>
      </c>
      <c r="AW151" s="13" t="s">
        <v>32</v>
      </c>
      <c r="AX151" s="13" t="s">
        <v>70</v>
      </c>
      <c r="AY151" s="236" t="s">
        <v>122</v>
      </c>
    </row>
    <row r="152" s="13" customFormat="1">
      <c r="A152" s="13"/>
      <c r="B152" s="226"/>
      <c r="C152" s="227"/>
      <c r="D152" s="221" t="s">
        <v>132</v>
      </c>
      <c r="E152" s="228" t="s">
        <v>19</v>
      </c>
      <c r="F152" s="229" t="s">
        <v>455</v>
      </c>
      <c r="G152" s="227"/>
      <c r="H152" s="230">
        <v>4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132</v>
      </c>
      <c r="AU152" s="236" t="s">
        <v>139</v>
      </c>
      <c r="AV152" s="13" t="s">
        <v>80</v>
      </c>
      <c r="AW152" s="13" t="s">
        <v>32</v>
      </c>
      <c r="AX152" s="13" t="s">
        <v>70</v>
      </c>
      <c r="AY152" s="236" t="s">
        <v>122</v>
      </c>
    </row>
    <row r="153" s="13" customFormat="1">
      <c r="A153" s="13"/>
      <c r="B153" s="226"/>
      <c r="C153" s="227"/>
      <c r="D153" s="221" t="s">
        <v>132</v>
      </c>
      <c r="E153" s="228" t="s">
        <v>19</v>
      </c>
      <c r="F153" s="229" t="s">
        <v>457</v>
      </c>
      <c r="G153" s="227"/>
      <c r="H153" s="230">
        <v>6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132</v>
      </c>
      <c r="AU153" s="236" t="s">
        <v>139</v>
      </c>
      <c r="AV153" s="13" t="s">
        <v>80</v>
      </c>
      <c r="AW153" s="13" t="s">
        <v>32</v>
      </c>
      <c r="AX153" s="13" t="s">
        <v>70</v>
      </c>
      <c r="AY153" s="236" t="s">
        <v>122</v>
      </c>
    </row>
    <row r="154" s="14" customFormat="1">
      <c r="A154" s="14"/>
      <c r="B154" s="237"/>
      <c r="C154" s="238"/>
      <c r="D154" s="221" t="s">
        <v>132</v>
      </c>
      <c r="E154" s="239" t="s">
        <v>19</v>
      </c>
      <c r="F154" s="240" t="s">
        <v>134</v>
      </c>
      <c r="G154" s="238"/>
      <c r="H154" s="241">
        <v>25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132</v>
      </c>
      <c r="AU154" s="247" t="s">
        <v>139</v>
      </c>
      <c r="AV154" s="14" t="s">
        <v>128</v>
      </c>
      <c r="AW154" s="14" t="s">
        <v>32</v>
      </c>
      <c r="AX154" s="14" t="s">
        <v>78</v>
      </c>
      <c r="AY154" s="247" t="s">
        <v>122</v>
      </c>
    </row>
    <row r="155" s="2" customFormat="1" ht="16.5" customHeight="1">
      <c r="A155" s="40"/>
      <c r="B155" s="41"/>
      <c r="C155" s="248" t="s">
        <v>229</v>
      </c>
      <c r="D155" s="248" t="s">
        <v>174</v>
      </c>
      <c r="E155" s="249" t="s">
        <v>467</v>
      </c>
      <c r="F155" s="250" t="s">
        <v>468</v>
      </c>
      <c r="G155" s="251" t="s">
        <v>225</v>
      </c>
      <c r="H155" s="252">
        <v>34</v>
      </c>
      <c r="I155" s="253"/>
      <c r="J155" s="254">
        <f>ROUND(I155*H155,2)</f>
        <v>0</v>
      </c>
      <c r="K155" s="255"/>
      <c r="L155" s="256"/>
      <c r="M155" s="257" t="s">
        <v>19</v>
      </c>
      <c r="N155" s="258" t="s">
        <v>41</v>
      </c>
      <c r="O155" s="86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168</v>
      </c>
      <c r="AT155" s="219" t="s">
        <v>174</v>
      </c>
      <c r="AU155" s="219" t="s">
        <v>139</v>
      </c>
      <c r="AY155" s="19" t="s">
        <v>122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9" t="s">
        <v>78</v>
      </c>
      <c r="BK155" s="220">
        <f>ROUND(I155*H155,2)</f>
        <v>0</v>
      </c>
      <c r="BL155" s="19" t="s">
        <v>128</v>
      </c>
      <c r="BM155" s="219" t="s">
        <v>469</v>
      </c>
    </row>
    <row r="156" s="13" customFormat="1">
      <c r="A156" s="13"/>
      <c r="B156" s="226"/>
      <c r="C156" s="227"/>
      <c r="D156" s="221" t="s">
        <v>132</v>
      </c>
      <c r="E156" s="228" t="s">
        <v>19</v>
      </c>
      <c r="F156" s="229" t="s">
        <v>454</v>
      </c>
      <c r="G156" s="227"/>
      <c r="H156" s="230">
        <v>24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132</v>
      </c>
      <c r="AU156" s="236" t="s">
        <v>139</v>
      </c>
      <c r="AV156" s="13" t="s">
        <v>80</v>
      </c>
      <c r="AW156" s="13" t="s">
        <v>32</v>
      </c>
      <c r="AX156" s="13" t="s">
        <v>70</v>
      </c>
      <c r="AY156" s="236" t="s">
        <v>122</v>
      </c>
    </row>
    <row r="157" s="13" customFormat="1">
      <c r="A157" s="13"/>
      <c r="B157" s="226"/>
      <c r="C157" s="227"/>
      <c r="D157" s="221" t="s">
        <v>132</v>
      </c>
      <c r="E157" s="228" t="s">
        <v>19</v>
      </c>
      <c r="F157" s="229" t="s">
        <v>470</v>
      </c>
      <c r="G157" s="227"/>
      <c r="H157" s="230">
        <v>6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132</v>
      </c>
      <c r="AU157" s="236" t="s">
        <v>139</v>
      </c>
      <c r="AV157" s="13" t="s">
        <v>80</v>
      </c>
      <c r="AW157" s="13" t="s">
        <v>32</v>
      </c>
      <c r="AX157" s="13" t="s">
        <v>70</v>
      </c>
      <c r="AY157" s="236" t="s">
        <v>122</v>
      </c>
    </row>
    <row r="158" s="13" customFormat="1">
      <c r="A158" s="13"/>
      <c r="B158" s="226"/>
      <c r="C158" s="227"/>
      <c r="D158" s="221" t="s">
        <v>132</v>
      </c>
      <c r="E158" s="228" t="s">
        <v>19</v>
      </c>
      <c r="F158" s="229" t="s">
        <v>471</v>
      </c>
      <c r="G158" s="227"/>
      <c r="H158" s="230">
        <v>4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132</v>
      </c>
      <c r="AU158" s="236" t="s">
        <v>139</v>
      </c>
      <c r="AV158" s="13" t="s">
        <v>80</v>
      </c>
      <c r="AW158" s="13" t="s">
        <v>32</v>
      </c>
      <c r="AX158" s="13" t="s">
        <v>70</v>
      </c>
      <c r="AY158" s="236" t="s">
        <v>122</v>
      </c>
    </row>
    <row r="159" s="14" customFormat="1">
      <c r="A159" s="14"/>
      <c r="B159" s="237"/>
      <c r="C159" s="238"/>
      <c r="D159" s="221" t="s">
        <v>132</v>
      </c>
      <c r="E159" s="239" t="s">
        <v>19</v>
      </c>
      <c r="F159" s="240" t="s">
        <v>134</v>
      </c>
      <c r="G159" s="238"/>
      <c r="H159" s="241">
        <v>34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132</v>
      </c>
      <c r="AU159" s="247" t="s">
        <v>139</v>
      </c>
      <c r="AV159" s="14" t="s">
        <v>128</v>
      </c>
      <c r="AW159" s="14" t="s">
        <v>32</v>
      </c>
      <c r="AX159" s="14" t="s">
        <v>78</v>
      </c>
      <c r="AY159" s="247" t="s">
        <v>122</v>
      </c>
    </row>
    <row r="160" s="2" customFormat="1" ht="16.5" customHeight="1">
      <c r="A160" s="40"/>
      <c r="B160" s="41"/>
      <c r="C160" s="248" t="s">
        <v>234</v>
      </c>
      <c r="D160" s="248" t="s">
        <v>174</v>
      </c>
      <c r="E160" s="249" t="s">
        <v>472</v>
      </c>
      <c r="F160" s="250" t="s">
        <v>473</v>
      </c>
      <c r="G160" s="251" t="s">
        <v>225</v>
      </c>
      <c r="H160" s="252">
        <v>42</v>
      </c>
      <c r="I160" s="253"/>
      <c r="J160" s="254">
        <f>ROUND(I160*H160,2)</f>
        <v>0</v>
      </c>
      <c r="K160" s="255"/>
      <c r="L160" s="256"/>
      <c r="M160" s="257" t="s">
        <v>19</v>
      </c>
      <c r="N160" s="258" t="s">
        <v>41</v>
      </c>
      <c r="O160" s="86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9" t="s">
        <v>168</v>
      </c>
      <c r="AT160" s="219" t="s">
        <v>174</v>
      </c>
      <c r="AU160" s="219" t="s">
        <v>139</v>
      </c>
      <c r="AY160" s="19" t="s">
        <v>122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9" t="s">
        <v>78</v>
      </c>
      <c r="BK160" s="220">
        <f>ROUND(I160*H160,2)</f>
        <v>0</v>
      </c>
      <c r="BL160" s="19" t="s">
        <v>128</v>
      </c>
      <c r="BM160" s="219" t="s">
        <v>474</v>
      </c>
    </row>
    <row r="161" s="13" customFormat="1">
      <c r="A161" s="13"/>
      <c r="B161" s="226"/>
      <c r="C161" s="227"/>
      <c r="D161" s="221" t="s">
        <v>132</v>
      </c>
      <c r="E161" s="228" t="s">
        <v>19</v>
      </c>
      <c r="F161" s="229" t="s">
        <v>461</v>
      </c>
      <c r="G161" s="227"/>
      <c r="H161" s="230">
        <v>32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132</v>
      </c>
      <c r="AU161" s="236" t="s">
        <v>139</v>
      </c>
      <c r="AV161" s="13" t="s">
        <v>80</v>
      </c>
      <c r="AW161" s="13" t="s">
        <v>32</v>
      </c>
      <c r="AX161" s="13" t="s">
        <v>70</v>
      </c>
      <c r="AY161" s="236" t="s">
        <v>122</v>
      </c>
    </row>
    <row r="162" s="13" customFormat="1">
      <c r="A162" s="13"/>
      <c r="B162" s="226"/>
      <c r="C162" s="227"/>
      <c r="D162" s="221" t="s">
        <v>132</v>
      </c>
      <c r="E162" s="228" t="s">
        <v>19</v>
      </c>
      <c r="F162" s="229" t="s">
        <v>475</v>
      </c>
      <c r="G162" s="227"/>
      <c r="H162" s="230">
        <v>10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132</v>
      </c>
      <c r="AU162" s="236" t="s">
        <v>139</v>
      </c>
      <c r="AV162" s="13" t="s">
        <v>80</v>
      </c>
      <c r="AW162" s="13" t="s">
        <v>32</v>
      </c>
      <c r="AX162" s="13" t="s">
        <v>70</v>
      </c>
      <c r="AY162" s="236" t="s">
        <v>122</v>
      </c>
    </row>
    <row r="163" s="14" customFormat="1">
      <c r="A163" s="14"/>
      <c r="B163" s="237"/>
      <c r="C163" s="238"/>
      <c r="D163" s="221" t="s">
        <v>132</v>
      </c>
      <c r="E163" s="239" t="s">
        <v>19</v>
      </c>
      <c r="F163" s="240" t="s">
        <v>134</v>
      </c>
      <c r="G163" s="238"/>
      <c r="H163" s="241">
        <v>42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132</v>
      </c>
      <c r="AU163" s="247" t="s">
        <v>139</v>
      </c>
      <c r="AV163" s="14" t="s">
        <v>128</v>
      </c>
      <c r="AW163" s="14" t="s">
        <v>32</v>
      </c>
      <c r="AX163" s="14" t="s">
        <v>78</v>
      </c>
      <c r="AY163" s="247" t="s">
        <v>122</v>
      </c>
    </row>
    <row r="164" s="2" customFormat="1" ht="16.5" customHeight="1">
      <c r="A164" s="40"/>
      <c r="B164" s="41"/>
      <c r="C164" s="248" t="s">
        <v>7</v>
      </c>
      <c r="D164" s="248" t="s">
        <v>174</v>
      </c>
      <c r="E164" s="249" t="s">
        <v>476</v>
      </c>
      <c r="F164" s="250" t="s">
        <v>477</v>
      </c>
      <c r="G164" s="251" t="s">
        <v>225</v>
      </c>
      <c r="H164" s="252">
        <v>67</v>
      </c>
      <c r="I164" s="253"/>
      <c r="J164" s="254">
        <f>ROUND(I164*H164,2)</f>
        <v>0</v>
      </c>
      <c r="K164" s="255"/>
      <c r="L164" s="256"/>
      <c r="M164" s="257" t="s">
        <v>19</v>
      </c>
      <c r="N164" s="258" t="s">
        <v>41</v>
      </c>
      <c r="O164" s="86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9" t="s">
        <v>168</v>
      </c>
      <c r="AT164" s="219" t="s">
        <v>174</v>
      </c>
      <c r="AU164" s="219" t="s">
        <v>139</v>
      </c>
      <c r="AY164" s="19" t="s">
        <v>122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9" t="s">
        <v>78</v>
      </c>
      <c r="BK164" s="220">
        <f>ROUND(I164*H164,2)</f>
        <v>0</v>
      </c>
      <c r="BL164" s="19" t="s">
        <v>128</v>
      </c>
      <c r="BM164" s="219" t="s">
        <v>478</v>
      </c>
    </row>
    <row r="165" s="13" customFormat="1">
      <c r="A165" s="13"/>
      <c r="B165" s="226"/>
      <c r="C165" s="227"/>
      <c r="D165" s="221" t="s">
        <v>132</v>
      </c>
      <c r="E165" s="228" t="s">
        <v>19</v>
      </c>
      <c r="F165" s="229" t="s">
        <v>461</v>
      </c>
      <c r="G165" s="227"/>
      <c r="H165" s="230">
        <v>32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132</v>
      </c>
      <c r="AU165" s="236" t="s">
        <v>139</v>
      </c>
      <c r="AV165" s="13" t="s">
        <v>80</v>
      </c>
      <c r="AW165" s="13" t="s">
        <v>32</v>
      </c>
      <c r="AX165" s="13" t="s">
        <v>70</v>
      </c>
      <c r="AY165" s="236" t="s">
        <v>122</v>
      </c>
    </row>
    <row r="166" s="13" customFormat="1">
      <c r="A166" s="13"/>
      <c r="B166" s="226"/>
      <c r="C166" s="227"/>
      <c r="D166" s="221" t="s">
        <v>132</v>
      </c>
      <c r="E166" s="228" t="s">
        <v>19</v>
      </c>
      <c r="F166" s="229" t="s">
        <v>454</v>
      </c>
      <c r="G166" s="227"/>
      <c r="H166" s="230">
        <v>24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132</v>
      </c>
      <c r="AU166" s="236" t="s">
        <v>139</v>
      </c>
      <c r="AV166" s="13" t="s">
        <v>80</v>
      </c>
      <c r="AW166" s="13" t="s">
        <v>32</v>
      </c>
      <c r="AX166" s="13" t="s">
        <v>70</v>
      </c>
      <c r="AY166" s="236" t="s">
        <v>122</v>
      </c>
    </row>
    <row r="167" s="13" customFormat="1">
      <c r="A167" s="13"/>
      <c r="B167" s="226"/>
      <c r="C167" s="227"/>
      <c r="D167" s="221" t="s">
        <v>132</v>
      </c>
      <c r="E167" s="228" t="s">
        <v>19</v>
      </c>
      <c r="F167" s="229" t="s">
        <v>470</v>
      </c>
      <c r="G167" s="227"/>
      <c r="H167" s="230">
        <v>6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132</v>
      </c>
      <c r="AU167" s="236" t="s">
        <v>139</v>
      </c>
      <c r="AV167" s="13" t="s">
        <v>80</v>
      </c>
      <c r="AW167" s="13" t="s">
        <v>32</v>
      </c>
      <c r="AX167" s="13" t="s">
        <v>70</v>
      </c>
      <c r="AY167" s="236" t="s">
        <v>122</v>
      </c>
    </row>
    <row r="168" s="13" customFormat="1">
      <c r="A168" s="13"/>
      <c r="B168" s="226"/>
      <c r="C168" s="227"/>
      <c r="D168" s="221" t="s">
        <v>132</v>
      </c>
      <c r="E168" s="228" t="s">
        <v>19</v>
      </c>
      <c r="F168" s="229" t="s">
        <v>479</v>
      </c>
      <c r="G168" s="227"/>
      <c r="H168" s="230">
        <v>5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132</v>
      </c>
      <c r="AU168" s="236" t="s">
        <v>139</v>
      </c>
      <c r="AV168" s="13" t="s">
        <v>80</v>
      </c>
      <c r="AW168" s="13" t="s">
        <v>32</v>
      </c>
      <c r="AX168" s="13" t="s">
        <v>70</v>
      </c>
      <c r="AY168" s="236" t="s">
        <v>122</v>
      </c>
    </row>
    <row r="169" s="14" customFormat="1">
      <c r="A169" s="14"/>
      <c r="B169" s="237"/>
      <c r="C169" s="238"/>
      <c r="D169" s="221" t="s">
        <v>132</v>
      </c>
      <c r="E169" s="239" t="s">
        <v>19</v>
      </c>
      <c r="F169" s="240" t="s">
        <v>134</v>
      </c>
      <c r="G169" s="238"/>
      <c r="H169" s="241">
        <v>67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132</v>
      </c>
      <c r="AU169" s="247" t="s">
        <v>139</v>
      </c>
      <c r="AV169" s="14" t="s">
        <v>128</v>
      </c>
      <c r="AW169" s="14" t="s">
        <v>32</v>
      </c>
      <c r="AX169" s="14" t="s">
        <v>78</v>
      </c>
      <c r="AY169" s="247" t="s">
        <v>122</v>
      </c>
    </row>
    <row r="170" s="2" customFormat="1" ht="16.5" customHeight="1">
      <c r="A170" s="40"/>
      <c r="B170" s="41"/>
      <c r="C170" s="248" t="s">
        <v>243</v>
      </c>
      <c r="D170" s="248" t="s">
        <v>174</v>
      </c>
      <c r="E170" s="249" t="s">
        <v>480</v>
      </c>
      <c r="F170" s="250" t="s">
        <v>481</v>
      </c>
      <c r="G170" s="251" t="s">
        <v>225</v>
      </c>
      <c r="H170" s="252">
        <v>48</v>
      </c>
      <c r="I170" s="253"/>
      <c r="J170" s="254">
        <f>ROUND(I170*H170,2)</f>
        <v>0</v>
      </c>
      <c r="K170" s="255"/>
      <c r="L170" s="256"/>
      <c r="M170" s="257" t="s">
        <v>19</v>
      </c>
      <c r="N170" s="258" t="s">
        <v>41</v>
      </c>
      <c r="O170" s="86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168</v>
      </c>
      <c r="AT170" s="219" t="s">
        <v>174</v>
      </c>
      <c r="AU170" s="219" t="s">
        <v>139</v>
      </c>
      <c r="AY170" s="19" t="s">
        <v>122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78</v>
      </c>
      <c r="BK170" s="220">
        <f>ROUND(I170*H170,2)</f>
        <v>0</v>
      </c>
      <c r="BL170" s="19" t="s">
        <v>128</v>
      </c>
      <c r="BM170" s="219" t="s">
        <v>482</v>
      </c>
    </row>
    <row r="171" s="13" customFormat="1">
      <c r="A171" s="13"/>
      <c r="B171" s="226"/>
      <c r="C171" s="227"/>
      <c r="D171" s="221" t="s">
        <v>132</v>
      </c>
      <c r="E171" s="228" t="s">
        <v>19</v>
      </c>
      <c r="F171" s="229" t="s">
        <v>483</v>
      </c>
      <c r="G171" s="227"/>
      <c r="H171" s="230">
        <v>20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132</v>
      </c>
      <c r="AU171" s="236" t="s">
        <v>139</v>
      </c>
      <c r="AV171" s="13" t="s">
        <v>80</v>
      </c>
      <c r="AW171" s="13" t="s">
        <v>32</v>
      </c>
      <c r="AX171" s="13" t="s">
        <v>70</v>
      </c>
      <c r="AY171" s="236" t="s">
        <v>122</v>
      </c>
    </row>
    <row r="172" s="13" customFormat="1">
      <c r="A172" s="13"/>
      <c r="B172" s="226"/>
      <c r="C172" s="227"/>
      <c r="D172" s="221" t="s">
        <v>132</v>
      </c>
      <c r="E172" s="228" t="s">
        <v>19</v>
      </c>
      <c r="F172" s="229" t="s">
        <v>466</v>
      </c>
      <c r="G172" s="227"/>
      <c r="H172" s="230">
        <v>15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132</v>
      </c>
      <c r="AU172" s="236" t="s">
        <v>139</v>
      </c>
      <c r="AV172" s="13" t="s">
        <v>80</v>
      </c>
      <c r="AW172" s="13" t="s">
        <v>32</v>
      </c>
      <c r="AX172" s="13" t="s">
        <v>70</v>
      </c>
      <c r="AY172" s="236" t="s">
        <v>122</v>
      </c>
    </row>
    <row r="173" s="13" customFormat="1">
      <c r="A173" s="13"/>
      <c r="B173" s="226"/>
      <c r="C173" s="227"/>
      <c r="D173" s="221" t="s">
        <v>132</v>
      </c>
      <c r="E173" s="228" t="s">
        <v>19</v>
      </c>
      <c r="F173" s="229" t="s">
        <v>455</v>
      </c>
      <c r="G173" s="227"/>
      <c r="H173" s="230">
        <v>4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132</v>
      </c>
      <c r="AU173" s="236" t="s">
        <v>139</v>
      </c>
      <c r="AV173" s="13" t="s">
        <v>80</v>
      </c>
      <c r="AW173" s="13" t="s">
        <v>32</v>
      </c>
      <c r="AX173" s="13" t="s">
        <v>70</v>
      </c>
      <c r="AY173" s="236" t="s">
        <v>122</v>
      </c>
    </row>
    <row r="174" s="13" customFormat="1">
      <c r="A174" s="13"/>
      <c r="B174" s="226"/>
      <c r="C174" s="227"/>
      <c r="D174" s="221" t="s">
        <v>132</v>
      </c>
      <c r="E174" s="228" t="s">
        <v>19</v>
      </c>
      <c r="F174" s="229" t="s">
        <v>484</v>
      </c>
      <c r="G174" s="227"/>
      <c r="H174" s="230">
        <v>6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132</v>
      </c>
      <c r="AU174" s="236" t="s">
        <v>139</v>
      </c>
      <c r="AV174" s="13" t="s">
        <v>80</v>
      </c>
      <c r="AW174" s="13" t="s">
        <v>32</v>
      </c>
      <c r="AX174" s="13" t="s">
        <v>70</v>
      </c>
      <c r="AY174" s="236" t="s">
        <v>122</v>
      </c>
    </row>
    <row r="175" s="13" customFormat="1">
      <c r="A175" s="13"/>
      <c r="B175" s="226"/>
      <c r="C175" s="227"/>
      <c r="D175" s="221" t="s">
        <v>132</v>
      </c>
      <c r="E175" s="228" t="s">
        <v>19</v>
      </c>
      <c r="F175" s="229" t="s">
        <v>485</v>
      </c>
      <c r="G175" s="227"/>
      <c r="H175" s="230">
        <v>3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132</v>
      </c>
      <c r="AU175" s="236" t="s">
        <v>139</v>
      </c>
      <c r="AV175" s="13" t="s">
        <v>80</v>
      </c>
      <c r="AW175" s="13" t="s">
        <v>32</v>
      </c>
      <c r="AX175" s="13" t="s">
        <v>70</v>
      </c>
      <c r="AY175" s="236" t="s">
        <v>122</v>
      </c>
    </row>
    <row r="176" s="14" customFormat="1">
      <c r="A176" s="14"/>
      <c r="B176" s="237"/>
      <c r="C176" s="238"/>
      <c r="D176" s="221" t="s">
        <v>132</v>
      </c>
      <c r="E176" s="239" t="s">
        <v>19</v>
      </c>
      <c r="F176" s="240" t="s">
        <v>134</v>
      </c>
      <c r="G176" s="238"/>
      <c r="H176" s="241">
        <v>48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7" t="s">
        <v>132</v>
      </c>
      <c r="AU176" s="247" t="s">
        <v>139</v>
      </c>
      <c r="AV176" s="14" t="s">
        <v>128</v>
      </c>
      <c r="AW176" s="14" t="s">
        <v>32</v>
      </c>
      <c r="AX176" s="14" t="s">
        <v>78</v>
      </c>
      <c r="AY176" s="247" t="s">
        <v>122</v>
      </c>
    </row>
    <row r="177" s="2" customFormat="1" ht="16.5" customHeight="1">
      <c r="A177" s="40"/>
      <c r="B177" s="41"/>
      <c r="C177" s="248" t="s">
        <v>249</v>
      </c>
      <c r="D177" s="248" t="s">
        <v>174</v>
      </c>
      <c r="E177" s="249" t="s">
        <v>486</v>
      </c>
      <c r="F177" s="250" t="s">
        <v>487</v>
      </c>
      <c r="G177" s="251" t="s">
        <v>225</v>
      </c>
      <c r="H177" s="252">
        <v>26</v>
      </c>
      <c r="I177" s="253"/>
      <c r="J177" s="254">
        <f>ROUND(I177*H177,2)</f>
        <v>0</v>
      </c>
      <c r="K177" s="255"/>
      <c r="L177" s="256"/>
      <c r="M177" s="257" t="s">
        <v>19</v>
      </c>
      <c r="N177" s="258" t="s">
        <v>41</v>
      </c>
      <c r="O177" s="86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9" t="s">
        <v>168</v>
      </c>
      <c r="AT177" s="219" t="s">
        <v>174</v>
      </c>
      <c r="AU177" s="219" t="s">
        <v>139</v>
      </c>
      <c r="AY177" s="19" t="s">
        <v>122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9" t="s">
        <v>78</v>
      </c>
      <c r="BK177" s="220">
        <f>ROUND(I177*H177,2)</f>
        <v>0</v>
      </c>
      <c r="BL177" s="19" t="s">
        <v>128</v>
      </c>
      <c r="BM177" s="219" t="s">
        <v>488</v>
      </c>
    </row>
    <row r="178" s="13" customFormat="1">
      <c r="A178" s="13"/>
      <c r="B178" s="226"/>
      <c r="C178" s="227"/>
      <c r="D178" s="221" t="s">
        <v>132</v>
      </c>
      <c r="E178" s="228" t="s">
        <v>19</v>
      </c>
      <c r="F178" s="229" t="s">
        <v>483</v>
      </c>
      <c r="G178" s="227"/>
      <c r="H178" s="230">
        <v>20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132</v>
      </c>
      <c r="AU178" s="236" t="s">
        <v>139</v>
      </c>
      <c r="AV178" s="13" t="s">
        <v>80</v>
      </c>
      <c r="AW178" s="13" t="s">
        <v>32</v>
      </c>
      <c r="AX178" s="13" t="s">
        <v>70</v>
      </c>
      <c r="AY178" s="236" t="s">
        <v>122</v>
      </c>
    </row>
    <row r="179" s="13" customFormat="1">
      <c r="A179" s="13"/>
      <c r="B179" s="226"/>
      <c r="C179" s="227"/>
      <c r="D179" s="221" t="s">
        <v>132</v>
      </c>
      <c r="E179" s="228" t="s">
        <v>19</v>
      </c>
      <c r="F179" s="229" t="s">
        <v>484</v>
      </c>
      <c r="G179" s="227"/>
      <c r="H179" s="230">
        <v>6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132</v>
      </c>
      <c r="AU179" s="236" t="s">
        <v>139</v>
      </c>
      <c r="AV179" s="13" t="s">
        <v>80</v>
      </c>
      <c r="AW179" s="13" t="s">
        <v>32</v>
      </c>
      <c r="AX179" s="13" t="s">
        <v>70</v>
      </c>
      <c r="AY179" s="236" t="s">
        <v>122</v>
      </c>
    </row>
    <row r="180" s="14" customFormat="1">
      <c r="A180" s="14"/>
      <c r="B180" s="237"/>
      <c r="C180" s="238"/>
      <c r="D180" s="221" t="s">
        <v>132</v>
      </c>
      <c r="E180" s="239" t="s">
        <v>19</v>
      </c>
      <c r="F180" s="240" t="s">
        <v>134</v>
      </c>
      <c r="G180" s="238"/>
      <c r="H180" s="241">
        <v>26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7" t="s">
        <v>132</v>
      </c>
      <c r="AU180" s="247" t="s">
        <v>139</v>
      </c>
      <c r="AV180" s="14" t="s">
        <v>128</v>
      </c>
      <c r="AW180" s="14" t="s">
        <v>32</v>
      </c>
      <c r="AX180" s="14" t="s">
        <v>78</v>
      </c>
      <c r="AY180" s="247" t="s">
        <v>122</v>
      </c>
    </row>
    <row r="181" s="2" customFormat="1" ht="16.5" customHeight="1">
      <c r="A181" s="40"/>
      <c r="B181" s="41"/>
      <c r="C181" s="248" t="s">
        <v>254</v>
      </c>
      <c r="D181" s="248" t="s">
        <v>174</v>
      </c>
      <c r="E181" s="249" t="s">
        <v>292</v>
      </c>
      <c r="F181" s="250" t="s">
        <v>489</v>
      </c>
      <c r="G181" s="251" t="s">
        <v>225</v>
      </c>
      <c r="H181" s="252">
        <v>85</v>
      </c>
      <c r="I181" s="253"/>
      <c r="J181" s="254">
        <f>ROUND(I181*H181,2)</f>
        <v>0</v>
      </c>
      <c r="K181" s="255"/>
      <c r="L181" s="256"/>
      <c r="M181" s="257" t="s">
        <v>19</v>
      </c>
      <c r="N181" s="258" t="s">
        <v>41</v>
      </c>
      <c r="O181" s="86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9" t="s">
        <v>168</v>
      </c>
      <c r="AT181" s="219" t="s">
        <v>174</v>
      </c>
      <c r="AU181" s="219" t="s">
        <v>139</v>
      </c>
      <c r="AY181" s="19" t="s">
        <v>122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9" t="s">
        <v>78</v>
      </c>
      <c r="BK181" s="220">
        <f>ROUND(I181*H181,2)</f>
        <v>0</v>
      </c>
      <c r="BL181" s="19" t="s">
        <v>128</v>
      </c>
      <c r="BM181" s="219" t="s">
        <v>490</v>
      </c>
    </row>
    <row r="182" s="13" customFormat="1">
      <c r="A182" s="13"/>
      <c r="B182" s="226"/>
      <c r="C182" s="227"/>
      <c r="D182" s="221" t="s">
        <v>132</v>
      </c>
      <c r="E182" s="228" t="s">
        <v>19</v>
      </c>
      <c r="F182" s="229" t="s">
        <v>491</v>
      </c>
      <c r="G182" s="227"/>
      <c r="H182" s="230">
        <v>60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132</v>
      </c>
      <c r="AU182" s="236" t="s">
        <v>139</v>
      </c>
      <c r="AV182" s="13" t="s">
        <v>80</v>
      </c>
      <c r="AW182" s="13" t="s">
        <v>32</v>
      </c>
      <c r="AX182" s="13" t="s">
        <v>70</v>
      </c>
      <c r="AY182" s="236" t="s">
        <v>122</v>
      </c>
    </row>
    <row r="183" s="13" customFormat="1">
      <c r="A183" s="13"/>
      <c r="B183" s="226"/>
      <c r="C183" s="227"/>
      <c r="D183" s="221" t="s">
        <v>132</v>
      </c>
      <c r="E183" s="228" t="s">
        <v>19</v>
      </c>
      <c r="F183" s="229" t="s">
        <v>492</v>
      </c>
      <c r="G183" s="227"/>
      <c r="H183" s="230">
        <v>25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132</v>
      </c>
      <c r="AU183" s="236" t="s">
        <v>139</v>
      </c>
      <c r="AV183" s="13" t="s">
        <v>80</v>
      </c>
      <c r="AW183" s="13" t="s">
        <v>32</v>
      </c>
      <c r="AX183" s="13" t="s">
        <v>70</v>
      </c>
      <c r="AY183" s="236" t="s">
        <v>122</v>
      </c>
    </row>
    <row r="184" s="14" customFormat="1">
      <c r="A184" s="14"/>
      <c r="B184" s="237"/>
      <c r="C184" s="238"/>
      <c r="D184" s="221" t="s">
        <v>132</v>
      </c>
      <c r="E184" s="239" t="s">
        <v>19</v>
      </c>
      <c r="F184" s="240" t="s">
        <v>134</v>
      </c>
      <c r="G184" s="238"/>
      <c r="H184" s="241">
        <v>85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132</v>
      </c>
      <c r="AU184" s="247" t="s">
        <v>139</v>
      </c>
      <c r="AV184" s="14" t="s">
        <v>128</v>
      </c>
      <c r="AW184" s="14" t="s">
        <v>32</v>
      </c>
      <c r="AX184" s="14" t="s">
        <v>78</v>
      </c>
      <c r="AY184" s="247" t="s">
        <v>122</v>
      </c>
    </row>
    <row r="185" s="2" customFormat="1" ht="16.5" customHeight="1">
      <c r="A185" s="40"/>
      <c r="B185" s="41"/>
      <c r="C185" s="248" t="s">
        <v>261</v>
      </c>
      <c r="D185" s="248" t="s">
        <v>174</v>
      </c>
      <c r="E185" s="249" t="s">
        <v>298</v>
      </c>
      <c r="F185" s="250" t="s">
        <v>493</v>
      </c>
      <c r="G185" s="251" t="s">
        <v>225</v>
      </c>
      <c r="H185" s="252">
        <v>99</v>
      </c>
      <c r="I185" s="253"/>
      <c r="J185" s="254">
        <f>ROUND(I185*H185,2)</f>
        <v>0</v>
      </c>
      <c r="K185" s="255"/>
      <c r="L185" s="256"/>
      <c r="M185" s="257" t="s">
        <v>19</v>
      </c>
      <c r="N185" s="258" t="s">
        <v>41</v>
      </c>
      <c r="O185" s="86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9" t="s">
        <v>168</v>
      </c>
      <c r="AT185" s="219" t="s">
        <v>174</v>
      </c>
      <c r="AU185" s="219" t="s">
        <v>139</v>
      </c>
      <c r="AY185" s="19" t="s">
        <v>122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9" t="s">
        <v>78</v>
      </c>
      <c r="BK185" s="220">
        <f>ROUND(I185*H185,2)</f>
        <v>0</v>
      </c>
      <c r="BL185" s="19" t="s">
        <v>128</v>
      </c>
      <c r="BM185" s="219" t="s">
        <v>494</v>
      </c>
    </row>
    <row r="186" s="13" customFormat="1">
      <c r="A186" s="13"/>
      <c r="B186" s="226"/>
      <c r="C186" s="227"/>
      <c r="D186" s="221" t="s">
        <v>132</v>
      </c>
      <c r="E186" s="228" t="s">
        <v>19</v>
      </c>
      <c r="F186" s="229" t="s">
        <v>495</v>
      </c>
      <c r="G186" s="227"/>
      <c r="H186" s="230">
        <v>45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132</v>
      </c>
      <c r="AU186" s="236" t="s">
        <v>139</v>
      </c>
      <c r="AV186" s="13" t="s">
        <v>80</v>
      </c>
      <c r="AW186" s="13" t="s">
        <v>32</v>
      </c>
      <c r="AX186" s="13" t="s">
        <v>70</v>
      </c>
      <c r="AY186" s="236" t="s">
        <v>122</v>
      </c>
    </row>
    <row r="187" s="13" customFormat="1">
      <c r="A187" s="13"/>
      <c r="B187" s="226"/>
      <c r="C187" s="227"/>
      <c r="D187" s="221" t="s">
        <v>132</v>
      </c>
      <c r="E187" s="228" t="s">
        <v>19</v>
      </c>
      <c r="F187" s="229" t="s">
        <v>496</v>
      </c>
      <c r="G187" s="227"/>
      <c r="H187" s="230">
        <v>15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132</v>
      </c>
      <c r="AU187" s="236" t="s">
        <v>139</v>
      </c>
      <c r="AV187" s="13" t="s">
        <v>80</v>
      </c>
      <c r="AW187" s="13" t="s">
        <v>32</v>
      </c>
      <c r="AX187" s="13" t="s">
        <v>70</v>
      </c>
      <c r="AY187" s="236" t="s">
        <v>122</v>
      </c>
    </row>
    <row r="188" s="13" customFormat="1">
      <c r="A188" s="13"/>
      <c r="B188" s="226"/>
      <c r="C188" s="227"/>
      <c r="D188" s="221" t="s">
        <v>132</v>
      </c>
      <c r="E188" s="228" t="s">
        <v>19</v>
      </c>
      <c r="F188" s="229" t="s">
        <v>497</v>
      </c>
      <c r="G188" s="227"/>
      <c r="H188" s="230">
        <v>24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132</v>
      </c>
      <c r="AU188" s="236" t="s">
        <v>139</v>
      </c>
      <c r="AV188" s="13" t="s">
        <v>80</v>
      </c>
      <c r="AW188" s="13" t="s">
        <v>32</v>
      </c>
      <c r="AX188" s="13" t="s">
        <v>70</v>
      </c>
      <c r="AY188" s="236" t="s">
        <v>122</v>
      </c>
    </row>
    <row r="189" s="13" customFormat="1">
      <c r="A189" s="13"/>
      <c r="B189" s="226"/>
      <c r="C189" s="227"/>
      <c r="D189" s="221" t="s">
        <v>132</v>
      </c>
      <c r="E189" s="228" t="s">
        <v>19</v>
      </c>
      <c r="F189" s="229" t="s">
        <v>498</v>
      </c>
      <c r="G189" s="227"/>
      <c r="H189" s="230">
        <v>15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132</v>
      </c>
      <c r="AU189" s="236" t="s">
        <v>139</v>
      </c>
      <c r="AV189" s="13" t="s">
        <v>80</v>
      </c>
      <c r="AW189" s="13" t="s">
        <v>32</v>
      </c>
      <c r="AX189" s="13" t="s">
        <v>70</v>
      </c>
      <c r="AY189" s="236" t="s">
        <v>122</v>
      </c>
    </row>
    <row r="190" s="14" customFormat="1">
      <c r="A190" s="14"/>
      <c r="B190" s="237"/>
      <c r="C190" s="238"/>
      <c r="D190" s="221" t="s">
        <v>132</v>
      </c>
      <c r="E190" s="239" t="s">
        <v>19</v>
      </c>
      <c r="F190" s="240" t="s">
        <v>134</v>
      </c>
      <c r="G190" s="238"/>
      <c r="H190" s="241">
        <v>99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132</v>
      </c>
      <c r="AU190" s="247" t="s">
        <v>139</v>
      </c>
      <c r="AV190" s="14" t="s">
        <v>128</v>
      </c>
      <c r="AW190" s="14" t="s">
        <v>32</v>
      </c>
      <c r="AX190" s="14" t="s">
        <v>78</v>
      </c>
      <c r="AY190" s="247" t="s">
        <v>122</v>
      </c>
    </row>
    <row r="191" s="2" customFormat="1" ht="16.5" customHeight="1">
      <c r="A191" s="40"/>
      <c r="B191" s="41"/>
      <c r="C191" s="248" t="s">
        <v>268</v>
      </c>
      <c r="D191" s="248" t="s">
        <v>174</v>
      </c>
      <c r="E191" s="249" t="s">
        <v>304</v>
      </c>
      <c r="F191" s="250" t="s">
        <v>499</v>
      </c>
      <c r="G191" s="251" t="s">
        <v>225</v>
      </c>
      <c r="H191" s="252">
        <v>80</v>
      </c>
      <c r="I191" s="253"/>
      <c r="J191" s="254">
        <f>ROUND(I191*H191,2)</f>
        <v>0</v>
      </c>
      <c r="K191" s="255"/>
      <c r="L191" s="256"/>
      <c r="M191" s="257" t="s">
        <v>19</v>
      </c>
      <c r="N191" s="258" t="s">
        <v>41</v>
      </c>
      <c r="O191" s="86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9" t="s">
        <v>168</v>
      </c>
      <c r="AT191" s="219" t="s">
        <v>174</v>
      </c>
      <c r="AU191" s="219" t="s">
        <v>139</v>
      </c>
      <c r="AY191" s="19" t="s">
        <v>122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9" t="s">
        <v>78</v>
      </c>
      <c r="BK191" s="220">
        <f>ROUND(I191*H191,2)</f>
        <v>0</v>
      </c>
      <c r="BL191" s="19" t="s">
        <v>128</v>
      </c>
      <c r="BM191" s="219" t="s">
        <v>500</v>
      </c>
    </row>
    <row r="192" s="13" customFormat="1">
      <c r="A192" s="13"/>
      <c r="B192" s="226"/>
      <c r="C192" s="227"/>
      <c r="D192" s="221" t="s">
        <v>132</v>
      </c>
      <c r="E192" s="228" t="s">
        <v>19</v>
      </c>
      <c r="F192" s="229" t="s">
        <v>495</v>
      </c>
      <c r="G192" s="227"/>
      <c r="H192" s="230">
        <v>45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132</v>
      </c>
      <c r="AU192" s="236" t="s">
        <v>139</v>
      </c>
      <c r="AV192" s="13" t="s">
        <v>80</v>
      </c>
      <c r="AW192" s="13" t="s">
        <v>32</v>
      </c>
      <c r="AX192" s="13" t="s">
        <v>70</v>
      </c>
      <c r="AY192" s="236" t="s">
        <v>122</v>
      </c>
    </row>
    <row r="193" s="13" customFormat="1">
      <c r="A193" s="13"/>
      <c r="B193" s="226"/>
      <c r="C193" s="227"/>
      <c r="D193" s="221" t="s">
        <v>132</v>
      </c>
      <c r="E193" s="228" t="s">
        <v>19</v>
      </c>
      <c r="F193" s="229" t="s">
        <v>496</v>
      </c>
      <c r="G193" s="227"/>
      <c r="H193" s="230">
        <v>15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132</v>
      </c>
      <c r="AU193" s="236" t="s">
        <v>139</v>
      </c>
      <c r="AV193" s="13" t="s">
        <v>80</v>
      </c>
      <c r="AW193" s="13" t="s">
        <v>32</v>
      </c>
      <c r="AX193" s="13" t="s">
        <v>70</v>
      </c>
      <c r="AY193" s="236" t="s">
        <v>122</v>
      </c>
    </row>
    <row r="194" s="13" customFormat="1">
      <c r="A194" s="13"/>
      <c r="B194" s="226"/>
      <c r="C194" s="227"/>
      <c r="D194" s="221" t="s">
        <v>132</v>
      </c>
      <c r="E194" s="228" t="s">
        <v>19</v>
      </c>
      <c r="F194" s="229" t="s">
        <v>501</v>
      </c>
      <c r="G194" s="227"/>
      <c r="H194" s="230">
        <v>20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132</v>
      </c>
      <c r="AU194" s="236" t="s">
        <v>139</v>
      </c>
      <c r="AV194" s="13" t="s">
        <v>80</v>
      </c>
      <c r="AW194" s="13" t="s">
        <v>32</v>
      </c>
      <c r="AX194" s="13" t="s">
        <v>70</v>
      </c>
      <c r="AY194" s="236" t="s">
        <v>122</v>
      </c>
    </row>
    <row r="195" s="14" customFormat="1">
      <c r="A195" s="14"/>
      <c r="B195" s="237"/>
      <c r="C195" s="238"/>
      <c r="D195" s="221" t="s">
        <v>132</v>
      </c>
      <c r="E195" s="239" t="s">
        <v>19</v>
      </c>
      <c r="F195" s="240" t="s">
        <v>134</v>
      </c>
      <c r="G195" s="238"/>
      <c r="H195" s="241">
        <v>80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132</v>
      </c>
      <c r="AU195" s="247" t="s">
        <v>139</v>
      </c>
      <c r="AV195" s="14" t="s">
        <v>128</v>
      </c>
      <c r="AW195" s="14" t="s">
        <v>32</v>
      </c>
      <c r="AX195" s="14" t="s">
        <v>78</v>
      </c>
      <c r="AY195" s="247" t="s">
        <v>122</v>
      </c>
    </row>
    <row r="196" s="2" customFormat="1" ht="16.5" customHeight="1">
      <c r="A196" s="40"/>
      <c r="B196" s="41"/>
      <c r="C196" s="248" t="s">
        <v>502</v>
      </c>
      <c r="D196" s="248" t="s">
        <v>174</v>
      </c>
      <c r="E196" s="249" t="s">
        <v>503</v>
      </c>
      <c r="F196" s="250" t="s">
        <v>299</v>
      </c>
      <c r="G196" s="251" t="s">
        <v>225</v>
      </c>
      <c r="H196" s="252">
        <v>170</v>
      </c>
      <c r="I196" s="253"/>
      <c r="J196" s="254">
        <f>ROUND(I196*H196,2)</f>
        <v>0</v>
      </c>
      <c r="K196" s="255"/>
      <c r="L196" s="256"/>
      <c r="M196" s="257" t="s">
        <v>19</v>
      </c>
      <c r="N196" s="258" t="s">
        <v>41</v>
      </c>
      <c r="O196" s="86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9" t="s">
        <v>168</v>
      </c>
      <c r="AT196" s="219" t="s">
        <v>174</v>
      </c>
      <c r="AU196" s="219" t="s">
        <v>139</v>
      </c>
      <c r="AY196" s="19" t="s">
        <v>122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9" t="s">
        <v>78</v>
      </c>
      <c r="BK196" s="220">
        <f>ROUND(I196*H196,2)</f>
        <v>0</v>
      </c>
      <c r="BL196" s="19" t="s">
        <v>128</v>
      </c>
      <c r="BM196" s="219" t="s">
        <v>504</v>
      </c>
    </row>
    <row r="197" s="13" customFormat="1">
      <c r="A197" s="13"/>
      <c r="B197" s="226"/>
      <c r="C197" s="227"/>
      <c r="D197" s="221" t="s">
        <v>132</v>
      </c>
      <c r="E197" s="228" t="s">
        <v>19</v>
      </c>
      <c r="F197" s="229" t="s">
        <v>491</v>
      </c>
      <c r="G197" s="227"/>
      <c r="H197" s="230">
        <v>60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132</v>
      </c>
      <c r="AU197" s="236" t="s">
        <v>139</v>
      </c>
      <c r="AV197" s="13" t="s">
        <v>80</v>
      </c>
      <c r="AW197" s="13" t="s">
        <v>32</v>
      </c>
      <c r="AX197" s="13" t="s">
        <v>70</v>
      </c>
      <c r="AY197" s="236" t="s">
        <v>122</v>
      </c>
    </row>
    <row r="198" s="13" customFormat="1">
      <c r="A198" s="13"/>
      <c r="B198" s="226"/>
      <c r="C198" s="227"/>
      <c r="D198" s="221" t="s">
        <v>132</v>
      </c>
      <c r="E198" s="228" t="s">
        <v>19</v>
      </c>
      <c r="F198" s="229" t="s">
        <v>495</v>
      </c>
      <c r="G198" s="227"/>
      <c r="H198" s="230">
        <v>45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132</v>
      </c>
      <c r="AU198" s="236" t="s">
        <v>139</v>
      </c>
      <c r="AV198" s="13" t="s">
        <v>80</v>
      </c>
      <c r="AW198" s="13" t="s">
        <v>32</v>
      </c>
      <c r="AX198" s="13" t="s">
        <v>70</v>
      </c>
      <c r="AY198" s="236" t="s">
        <v>122</v>
      </c>
    </row>
    <row r="199" s="13" customFormat="1">
      <c r="A199" s="13"/>
      <c r="B199" s="226"/>
      <c r="C199" s="227"/>
      <c r="D199" s="221" t="s">
        <v>132</v>
      </c>
      <c r="E199" s="228" t="s">
        <v>19</v>
      </c>
      <c r="F199" s="229" t="s">
        <v>505</v>
      </c>
      <c r="G199" s="227"/>
      <c r="H199" s="230">
        <v>20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132</v>
      </c>
      <c r="AU199" s="236" t="s">
        <v>139</v>
      </c>
      <c r="AV199" s="13" t="s">
        <v>80</v>
      </c>
      <c r="AW199" s="13" t="s">
        <v>32</v>
      </c>
      <c r="AX199" s="13" t="s">
        <v>70</v>
      </c>
      <c r="AY199" s="236" t="s">
        <v>122</v>
      </c>
    </row>
    <row r="200" s="13" customFormat="1">
      <c r="A200" s="13"/>
      <c r="B200" s="226"/>
      <c r="C200" s="227"/>
      <c r="D200" s="221" t="s">
        <v>132</v>
      </c>
      <c r="E200" s="228" t="s">
        <v>19</v>
      </c>
      <c r="F200" s="229" t="s">
        <v>492</v>
      </c>
      <c r="G200" s="227"/>
      <c r="H200" s="230">
        <v>25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132</v>
      </c>
      <c r="AU200" s="236" t="s">
        <v>139</v>
      </c>
      <c r="AV200" s="13" t="s">
        <v>80</v>
      </c>
      <c r="AW200" s="13" t="s">
        <v>32</v>
      </c>
      <c r="AX200" s="13" t="s">
        <v>70</v>
      </c>
      <c r="AY200" s="236" t="s">
        <v>122</v>
      </c>
    </row>
    <row r="201" s="13" customFormat="1">
      <c r="A201" s="13"/>
      <c r="B201" s="226"/>
      <c r="C201" s="227"/>
      <c r="D201" s="221" t="s">
        <v>132</v>
      </c>
      <c r="E201" s="228" t="s">
        <v>19</v>
      </c>
      <c r="F201" s="229" t="s">
        <v>501</v>
      </c>
      <c r="G201" s="227"/>
      <c r="H201" s="230">
        <v>20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132</v>
      </c>
      <c r="AU201" s="236" t="s">
        <v>139</v>
      </c>
      <c r="AV201" s="13" t="s">
        <v>80</v>
      </c>
      <c r="AW201" s="13" t="s">
        <v>32</v>
      </c>
      <c r="AX201" s="13" t="s">
        <v>70</v>
      </c>
      <c r="AY201" s="236" t="s">
        <v>122</v>
      </c>
    </row>
    <row r="202" s="14" customFormat="1">
      <c r="A202" s="14"/>
      <c r="B202" s="237"/>
      <c r="C202" s="238"/>
      <c r="D202" s="221" t="s">
        <v>132</v>
      </c>
      <c r="E202" s="239" t="s">
        <v>19</v>
      </c>
      <c r="F202" s="240" t="s">
        <v>134</v>
      </c>
      <c r="G202" s="238"/>
      <c r="H202" s="241">
        <v>170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132</v>
      </c>
      <c r="AU202" s="247" t="s">
        <v>139</v>
      </c>
      <c r="AV202" s="14" t="s">
        <v>128</v>
      </c>
      <c r="AW202" s="14" t="s">
        <v>32</v>
      </c>
      <c r="AX202" s="14" t="s">
        <v>78</v>
      </c>
      <c r="AY202" s="247" t="s">
        <v>122</v>
      </c>
    </row>
    <row r="203" s="2" customFormat="1" ht="16.5" customHeight="1">
      <c r="A203" s="40"/>
      <c r="B203" s="41"/>
      <c r="C203" s="248" t="s">
        <v>506</v>
      </c>
      <c r="D203" s="248" t="s">
        <v>174</v>
      </c>
      <c r="E203" s="249" t="s">
        <v>507</v>
      </c>
      <c r="F203" s="250" t="s">
        <v>508</v>
      </c>
      <c r="G203" s="251" t="s">
        <v>225</v>
      </c>
      <c r="H203" s="252">
        <v>167</v>
      </c>
      <c r="I203" s="253"/>
      <c r="J203" s="254">
        <f>ROUND(I203*H203,2)</f>
        <v>0</v>
      </c>
      <c r="K203" s="255"/>
      <c r="L203" s="256"/>
      <c r="M203" s="257" t="s">
        <v>19</v>
      </c>
      <c r="N203" s="258" t="s">
        <v>41</v>
      </c>
      <c r="O203" s="86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168</v>
      </c>
      <c r="AT203" s="219" t="s">
        <v>174</v>
      </c>
      <c r="AU203" s="219" t="s">
        <v>139</v>
      </c>
      <c r="AY203" s="19" t="s">
        <v>122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78</v>
      </c>
      <c r="BK203" s="220">
        <f>ROUND(I203*H203,2)</f>
        <v>0</v>
      </c>
      <c r="BL203" s="19" t="s">
        <v>128</v>
      </c>
      <c r="BM203" s="219" t="s">
        <v>509</v>
      </c>
    </row>
    <row r="204" s="13" customFormat="1">
      <c r="A204" s="13"/>
      <c r="B204" s="226"/>
      <c r="C204" s="227"/>
      <c r="D204" s="221" t="s">
        <v>132</v>
      </c>
      <c r="E204" s="228" t="s">
        <v>19</v>
      </c>
      <c r="F204" s="229" t="s">
        <v>491</v>
      </c>
      <c r="G204" s="227"/>
      <c r="H204" s="230">
        <v>60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132</v>
      </c>
      <c r="AU204" s="236" t="s">
        <v>139</v>
      </c>
      <c r="AV204" s="13" t="s">
        <v>80</v>
      </c>
      <c r="AW204" s="13" t="s">
        <v>32</v>
      </c>
      <c r="AX204" s="13" t="s">
        <v>70</v>
      </c>
      <c r="AY204" s="236" t="s">
        <v>122</v>
      </c>
    </row>
    <row r="205" s="13" customFormat="1">
      <c r="A205" s="13"/>
      <c r="B205" s="226"/>
      <c r="C205" s="227"/>
      <c r="D205" s="221" t="s">
        <v>132</v>
      </c>
      <c r="E205" s="228" t="s">
        <v>19</v>
      </c>
      <c r="F205" s="229" t="s">
        <v>495</v>
      </c>
      <c r="G205" s="227"/>
      <c r="H205" s="230">
        <v>45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132</v>
      </c>
      <c r="AU205" s="236" t="s">
        <v>139</v>
      </c>
      <c r="AV205" s="13" t="s">
        <v>80</v>
      </c>
      <c r="AW205" s="13" t="s">
        <v>32</v>
      </c>
      <c r="AX205" s="13" t="s">
        <v>70</v>
      </c>
      <c r="AY205" s="236" t="s">
        <v>122</v>
      </c>
    </row>
    <row r="206" s="13" customFormat="1">
      <c r="A206" s="13"/>
      <c r="B206" s="226"/>
      <c r="C206" s="227"/>
      <c r="D206" s="221" t="s">
        <v>132</v>
      </c>
      <c r="E206" s="228" t="s">
        <v>19</v>
      </c>
      <c r="F206" s="229" t="s">
        <v>510</v>
      </c>
      <c r="G206" s="227"/>
      <c r="H206" s="230">
        <v>17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132</v>
      </c>
      <c r="AU206" s="236" t="s">
        <v>139</v>
      </c>
      <c r="AV206" s="13" t="s">
        <v>80</v>
      </c>
      <c r="AW206" s="13" t="s">
        <v>32</v>
      </c>
      <c r="AX206" s="13" t="s">
        <v>70</v>
      </c>
      <c r="AY206" s="236" t="s">
        <v>122</v>
      </c>
    </row>
    <row r="207" s="13" customFormat="1">
      <c r="A207" s="13"/>
      <c r="B207" s="226"/>
      <c r="C207" s="227"/>
      <c r="D207" s="221" t="s">
        <v>132</v>
      </c>
      <c r="E207" s="228" t="s">
        <v>19</v>
      </c>
      <c r="F207" s="229" t="s">
        <v>492</v>
      </c>
      <c r="G207" s="227"/>
      <c r="H207" s="230">
        <v>25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132</v>
      </c>
      <c r="AU207" s="236" t="s">
        <v>139</v>
      </c>
      <c r="AV207" s="13" t="s">
        <v>80</v>
      </c>
      <c r="AW207" s="13" t="s">
        <v>32</v>
      </c>
      <c r="AX207" s="13" t="s">
        <v>70</v>
      </c>
      <c r="AY207" s="236" t="s">
        <v>122</v>
      </c>
    </row>
    <row r="208" s="13" customFormat="1">
      <c r="A208" s="13"/>
      <c r="B208" s="226"/>
      <c r="C208" s="227"/>
      <c r="D208" s="221" t="s">
        <v>132</v>
      </c>
      <c r="E208" s="228" t="s">
        <v>19</v>
      </c>
      <c r="F208" s="229" t="s">
        <v>501</v>
      </c>
      <c r="G208" s="227"/>
      <c r="H208" s="230">
        <v>20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132</v>
      </c>
      <c r="AU208" s="236" t="s">
        <v>139</v>
      </c>
      <c r="AV208" s="13" t="s">
        <v>80</v>
      </c>
      <c r="AW208" s="13" t="s">
        <v>32</v>
      </c>
      <c r="AX208" s="13" t="s">
        <v>70</v>
      </c>
      <c r="AY208" s="236" t="s">
        <v>122</v>
      </c>
    </row>
    <row r="209" s="14" customFormat="1">
      <c r="A209" s="14"/>
      <c r="B209" s="237"/>
      <c r="C209" s="238"/>
      <c r="D209" s="221" t="s">
        <v>132</v>
      </c>
      <c r="E209" s="239" t="s">
        <v>19</v>
      </c>
      <c r="F209" s="240" t="s">
        <v>134</v>
      </c>
      <c r="G209" s="238"/>
      <c r="H209" s="241">
        <v>167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7" t="s">
        <v>132</v>
      </c>
      <c r="AU209" s="247" t="s">
        <v>139</v>
      </c>
      <c r="AV209" s="14" t="s">
        <v>128</v>
      </c>
      <c r="AW209" s="14" t="s">
        <v>32</v>
      </c>
      <c r="AX209" s="14" t="s">
        <v>78</v>
      </c>
      <c r="AY209" s="247" t="s">
        <v>122</v>
      </c>
    </row>
    <row r="210" s="2" customFormat="1" ht="16.5" customHeight="1">
      <c r="A210" s="40"/>
      <c r="B210" s="41"/>
      <c r="C210" s="248" t="s">
        <v>275</v>
      </c>
      <c r="D210" s="248" t="s">
        <v>174</v>
      </c>
      <c r="E210" s="249" t="s">
        <v>511</v>
      </c>
      <c r="F210" s="250" t="s">
        <v>512</v>
      </c>
      <c r="G210" s="251" t="s">
        <v>19</v>
      </c>
      <c r="H210" s="252">
        <v>60</v>
      </c>
      <c r="I210" s="253"/>
      <c r="J210" s="254">
        <f>ROUND(I210*H210,2)</f>
        <v>0</v>
      </c>
      <c r="K210" s="255"/>
      <c r="L210" s="256"/>
      <c r="M210" s="257" t="s">
        <v>19</v>
      </c>
      <c r="N210" s="258" t="s">
        <v>41</v>
      </c>
      <c r="O210" s="86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9" t="s">
        <v>168</v>
      </c>
      <c r="AT210" s="219" t="s">
        <v>174</v>
      </c>
      <c r="AU210" s="219" t="s">
        <v>139</v>
      </c>
      <c r="AY210" s="19" t="s">
        <v>122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9" t="s">
        <v>78</v>
      </c>
      <c r="BK210" s="220">
        <f>ROUND(I210*H210,2)</f>
        <v>0</v>
      </c>
      <c r="BL210" s="19" t="s">
        <v>128</v>
      </c>
      <c r="BM210" s="219" t="s">
        <v>513</v>
      </c>
    </row>
    <row r="211" s="13" customFormat="1">
      <c r="A211" s="13"/>
      <c r="B211" s="226"/>
      <c r="C211" s="227"/>
      <c r="D211" s="221" t="s">
        <v>132</v>
      </c>
      <c r="E211" s="228" t="s">
        <v>19</v>
      </c>
      <c r="F211" s="229" t="s">
        <v>491</v>
      </c>
      <c r="G211" s="227"/>
      <c r="H211" s="230">
        <v>60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132</v>
      </c>
      <c r="AU211" s="236" t="s">
        <v>139</v>
      </c>
      <c r="AV211" s="13" t="s">
        <v>80</v>
      </c>
      <c r="AW211" s="13" t="s">
        <v>32</v>
      </c>
      <c r="AX211" s="13" t="s">
        <v>70</v>
      </c>
      <c r="AY211" s="236" t="s">
        <v>122</v>
      </c>
    </row>
    <row r="212" s="14" customFormat="1">
      <c r="A212" s="14"/>
      <c r="B212" s="237"/>
      <c r="C212" s="238"/>
      <c r="D212" s="221" t="s">
        <v>132</v>
      </c>
      <c r="E212" s="239" t="s">
        <v>19</v>
      </c>
      <c r="F212" s="240" t="s">
        <v>134</v>
      </c>
      <c r="G212" s="238"/>
      <c r="H212" s="241">
        <v>60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132</v>
      </c>
      <c r="AU212" s="247" t="s">
        <v>139</v>
      </c>
      <c r="AV212" s="14" t="s">
        <v>128</v>
      </c>
      <c r="AW212" s="14" t="s">
        <v>32</v>
      </c>
      <c r="AX212" s="14" t="s">
        <v>78</v>
      </c>
      <c r="AY212" s="247" t="s">
        <v>122</v>
      </c>
    </row>
    <row r="213" s="2" customFormat="1" ht="16.5" customHeight="1">
      <c r="A213" s="40"/>
      <c r="B213" s="41"/>
      <c r="C213" s="248" t="s">
        <v>281</v>
      </c>
      <c r="D213" s="248" t="s">
        <v>174</v>
      </c>
      <c r="E213" s="249" t="s">
        <v>514</v>
      </c>
      <c r="F213" s="250" t="s">
        <v>515</v>
      </c>
      <c r="G213" s="251" t="s">
        <v>225</v>
      </c>
      <c r="H213" s="252">
        <v>137</v>
      </c>
      <c r="I213" s="253"/>
      <c r="J213" s="254">
        <f>ROUND(I213*H213,2)</f>
        <v>0</v>
      </c>
      <c r="K213" s="255"/>
      <c r="L213" s="256"/>
      <c r="M213" s="257" t="s">
        <v>19</v>
      </c>
      <c r="N213" s="258" t="s">
        <v>41</v>
      </c>
      <c r="O213" s="86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9" t="s">
        <v>168</v>
      </c>
      <c r="AT213" s="219" t="s">
        <v>174</v>
      </c>
      <c r="AU213" s="219" t="s">
        <v>139</v>
      </c>
      <c r="AY213" s="19" t="s">
        <v>122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9" t="s">
        <v>78</v>
      </c>
      <c r="BK213" s="220">
        <f>ROUND(I213*H213,2)</f>
        <v>0</v>
      </c>
      <c r="BL213" s="19" t="s">
        <v>128</v>
      </c>
      <c r="BM213" s="219" t="s">
        <v>516</v>
      </c>
    </row>
    <row r="214" s="13" customFormat="1">
      <c r="A214" s="13"/>
      <c r="B214" s="226"/>
      <c r="C214" s="227"/>
      <c r="D214" s="221" t="s">
        <v>132</v>
      </c>
      <c r="E214" s="228" t="s">
        <v>19</v>
      </c>
      <c r="F214" s="229" t="s">
        <v>491</v>
      </c>
      <c r="G214" s="227"/>
      <c r="H214" s="230">
        <v>60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132</v>
      </c>
      <c r="AU214" s="236" t="s">
        <v>139</v>
      </c>
      <c r="AV214" s="13" t="s">
        <v>80</v>
      </c>
      <c r="AW214" s="13" t="s">
        <v>32</v>
      </c>
      <c r="AX214" s="13" t="s">
        <v>70</v>
      </c>
      <c r="AY214" s="236" t="s">
        <v>122</v>
      </c>
    </row>
    <row r="215" s="13" customFormat="1">
      <c r="A215" s="13"/>
      <c r="B215" s="226"/>
      <c r="C215" s="227"/>
      <c r="D215" s="221" t="s">
        <v>132</v>
      </c>
      <c r="E215" s="228" t="s">
        <v>19</v>
      </c>
      <c r="F215" s="229" t="s">
        <v>495</v>
      </c>
      <c r="G215" s="227"/>
      <c r="H215" s="230">
        <v>45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132</v>
      </c>
      <c r="AU215" s="236" t="s">
        <v>139</v>
      </c>
      <c r="AV215" s="13" t="s">
        <v>80</v>
      </c>
      <c r="AW215" s="13" t="s">
        <v>32</v>
      </c>
      <c r="AX215" s="13" t="s">
        <v>70</v>
      </c>
      <c r="AY215" s="236" t="s">
        <v>122</v>
      </c>
    </row>
    <row r="216" s="13" customFormat="1">
      <c r="A216" s="13"/>
      <c r="B216" s="226"/>
      <c r="C216" s="227"/>
      <c r="D216" s="221" t="s">
        <v>132</v>
      </c>
      <c r="E216" s="228" t="s">
        <v>19</v>
      </c>
      <c r="F216" s="229" t="s">
        <v>496</v>
      </c>
      <c r="G216" s="227"/>
      <c r="H216" s="230">
        <v>15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132</v>
      </c>
      <c r="AU216" s="236" t="s">
        <v>139</v>
      </c>
      <c r="AV216" s="13" t="s">
        <v>80</v>
      </c>
      <c r="AW216" s="13" t="s">
        <v>32</v>
      </c>
      <c r="AX216" s="13" t="s">
        <v>70</v>
      </c>
      <c r="AY216" s="236" t="s">
        <v>122</v>
      </c>
    </row>
    <row r="217" s="13" customFormat="1">
      <c r="A217" s="13"/>
      <c r="B217" s="226"/>
      <c r="C217" s="227"/>
      <c r="D217" s="221" t="s">
        <v>132</v>
      </c>
      <c r="E217" s="228" t="s">
        <v>19</v>
      </c>
      <c r="F217" s="229" t="s">
        <v>517</v>
      </c>
      <c r="G217" s="227"/>
      <c r="H217" s="230">
        <v>17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132</v>
      </c>
      <c r="AU217" s="236" t="s">
        <v>139</v>
      </c>
      <c r="AV217" s="13" t="s">
        <v>80</v>
      </c>
      <c r="AW217" s="13" t="s">
        <v>32</v>
      </c>
      <c r="AX217" s="13" t="s">
        <v>70</v>
      </c>
      <c r="AY217" s="236" t="s">
        <v>122</v>
      </c>
    </row>
    <row r="218" s="14" customFormat="1">
      <c r="A218" s="14"/>
      <c r="B218" s="237"/>
      <c r="C218" s="238"/>
      <c r="D218" s="221" t="s">
        <v>132</v>
      </c>
      <c r="E218" s="239" t="s">
        <v>19</v>
      </c>
      <c r="F218" s="240" t="s">
        <v>134</v>
      </c>
      <c r="G218" s="238"/>
      <c r="H218" s="241">
        <v>137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132</v>
      </c>
      <c r="AU218" s="247" t="s">
        <v>139</v>
      </c>
      <c r="AV218" s="14" t="s">
        <v>128</v>
      </c>
      <c r="AW218" s="14" t="s">
        <v>32</v>
      </c>
      <c r="AX218" s="14" t="s">
        <v>78</v>
      </c>
      <c r="AY218" s="247" t="s">
        <v>122</v>
      </c>
    </row>
    <row r="219" s="2" customFormat="1" ht="16.5" customHeight="1">
      <c r="A219" s="40"/>
      <c r="B219" s="41"/>
      <c r="C219" s="248" t="s">
        <v>286</v>
      </c>
      <c r="D219" s="248" t="s">
        <v>174</v>
      </c>
      <c r="E219" s="249" t="s">
        <v>518</v>
      </c>
      <c r="F219" s="250" t="s">
        <v>519</v>
      </c>
      <c r="G219" s="251" t="s">
        <v>225</v>
      </c>
      <c r="H219" s="252">
        <v>25</v>
      </c>
      <c r="I219" s="253"/>
      <c r="J219" s="254">
        <f>ROUND(I219*H219,2)</f>
        <v>0</v>
      </c>
      <c r="K219" s="255"/>
      <c r="L219" s="256"/>
      <c r="M219" s="257" t="s">
        <v>19</v>
      </c>
      <c r="N219" s="258" t="s">
        <v>41</v>
      </c>
      <c r="O219" s="86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9" t="s">
        <v>168</v>
      </c>
      <c r="AT219" s="219" t="s">
        <v>174</v>
      </c>
      <c r="AU219" s="219" t="s">
        <v>139</v>
      </c>
      <c r="AY219" s="19" t="s">
        <v>122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9" t="s">
        <v>78</v>
      </c>
      <c r="BK219" s="220">
        <f>ROUND(I219*H219,2)</f>
        <v>0</v>
      </c>
      <c r="BL219" s="19" t="s">
        <v>128</v>
      </c>
      <c r="BM219" s="219" t="s">
        <v>520</v>
      </c>
    </row>
    <row r="220" s="13" customFormat="1">
      <c r="A220" s="13"/>
      <c r="B220" s="226"/>
      <c r="C220" s="227"/>
      <c r="D220" s="221" t="s">
        <v>132</v>
      </c>
      <c r="E220" s="228" t="s">
        <v>19</v>
      </c>
      <c r="F220" s="229" t="s">
        <v>492</v>
      </c>
      <c r="G220" s="227"/>
      <c r="H220" s="230">
        <v>25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132</v>
      </c>
      <c r="AU220" s="236" t="s">
        <v>139</v>
      </c>
      <c r="AV220" s="13" t="s">
        <v>80</v>
      </c>
      <c r="AW220" s="13" t="s">
        <v>32</v>
      </c>
      <c r="AX220" s="13" t="s">
        <v>70</v>
      </c>
      <c r="AY220" s="236" t="s">
        <v>122</v>
      </c>
    </row>
    <row r="221" s="14" customFormat="1">
      <c r="A221" s="14"/>
      <c r="B221" s="237"/>
      <c r="C221" s="238"/>
      <c r="D221" s="221" t="s">
        <v>132</v>
      </c>
      <c r="E221" s="239" t="s">
        <v>19</v>
      </c>
      <c r="F221" s="240" t="s">
        <v>134</v>
      </c>
      <c r="G221" s="238"/>
      <c r="H221" s="241">
        <v>25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132</v>
      </c>
      <c r="AU221" s="247" t="s">
        <v>139</v>
      </c>
      <c r="AV221" s="14" t="s">
        <v>128</v>
      </c>
      <c r="AW221" s="14" t="s">
        <v>32</v>
      </c>
      <c r="AX221" s="14" t="s">
        <v>78</v>
      </c>
      <c r="AY221" s="247" t="s">
        <v>122</v>
      </c>
    </row>
    <row r="222" s="2" customFormat="1" ht="16.5" customHeight="1">
      <c r="A222" s="40"/>
      <c r="B222" s="41"/>
      <c r="C222" s="248" t="s">
        <v>291</v>
      </c>
      <c r="D222" s="248" t="s">
        <v>174</v>
      </c>
      <c r="E222" s="249" t="s">
        <v>521</v>
      </c>
      <c r="F222" s="250" t="s">
        <v>522</v>
      </c>
      <c r="G222" s="251" t="s">
        <v>225</v>
      </c>
      <c r="H222" s="252">
        <v>160</v>
      </c>
      <c r="I222" s="253"/>
      <c r="J222" s="254">
        <f>ROUND(I222*H222,2)</f>
        <v>0</v>
      </c>
      <c r="K222" s="255"/>
      <c r="L222" s="256"/>
      <c r="M222" s="257" t="s">
        <v>19</v>
      </c>
      <c r="N222" s="258" t="s">
        <v>41</v>
      </c>
      <c r="O222" s="86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9" t="s">
        <v>168</v>
      </c>
      <c r="AT222" s="219" t="s">
        <v>174</v>
      </c>
      <c r="AU222" s="219" t="s">
        <v>139</v>
      </c>
      <c r="AY222" s="19" t="s">
        <v>122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9" t="s">
        <v>78</v>
      </c>
      <c r="BK222" s="220">
        <f>ROUND(I222*H222,2)</f>
        <v>0</v>
      </c>
      <c r="BL222" s="19" t="s">
        <v>128</v>
      </c>
      <c r="BM222" s="219" t="s">
        <v>523</v>
      </c>
    </row>
    <row r="223" s="13" customFormat="1">
      <c r="A223" s="13"/>
      <c r="B223" s="226"/>
      <c r="C223" s="227"/>
      <c r="D223" s="221" t="s">
        <v>132</v>
      </c>
      <c r="E223" s="228" t="s">
        <v>19</v>
      </c>
      <c r="F223" s="229" t="s">
        <v>491</v>
      </c>
      <c r="G223" s="227"/>
      <c r="H223" s="230">
        <v>60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132</v>
      </c>
      <c r="AU223" s="236" t="s">
        <v>139</v>
      </c>
      <c r="AV223" s="13" t="s">
        <v>80</v>
      </c>
      <c r="AW223" s="13" t="s">
        <v>32</v>
      </c>
      <c r="AX223" s="13" t="s">
        <v>70</v>
      </c>
      <c r="AY223" s="236" t="s">
        <v>122</v>
      </c>
    </row>
    <row r="224" s="13" customFormat="1">
      <c r="A224" s="13"/>
      <c r="B224" s="226"/>
      <c r="C224" s="227"/>
      <c r="D224" s="221" t="s">
        <v>132</v>
      </c>
      <c r="E224" s="228" t="s">
        <v>19</v>
      </c>
      <c r="F224" s="229" t="s">
        <v>495</v>
      </c>
      <c r="G224" s="227"/>
      <c r="H224" s="230">
        <v>45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132</v>
      </c>
      <c r="AU224" s="236" t="s">
        <v>139</v>
      </c>
      <c r="AV224" s="13" t="s">
        <v>80</v>
      </c>
      <c r="AW224" s="13" t="s">
        <v>32</v>
      </c>
      <c r="AX224" s="13" t="s">
        <v>70</v>
      </c>
      <c r="AY224" s="236" t="s">
        <v>122</v>
      </c>
    </row>
    <row r="225" s="13" customFormat="1">
      <c r="A225" s="13"/>
      <c r="B225" s="226"/>
      <c r="C225" s="227"/>
      <c r="D225" s="221" t="s">
        <v>132</v>
      </c>
      <c r="E225" s="228" t="s">
        <v>19</v>
      </c>
      <c r="F225" s="229" t="s">
        <v>496</v>
      </c>
      <c r="G225" s="227"/>
      <c r="H225" s="230">
        <v>15</v>
      </c>
      <c r="I225" s="231"/>
      <c r="J225" s="227"/>
      <c r="K225" s="227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132</v>
      </c>
      <c r="AU225" s="236" t="s">
        <v>139</v>
      </c>
      <c r="AV225" s="13" t="s">
        <v>80</v>
      </c>
      <c r="AW225" s="13" t="s">
        <v>32</v>
      </c>
      <c r="AX225" s="13" t="s">
        <v>70</v>
      </c>
      <c r="AY225" s="236" t="s">
        <v>122</v>
      </c>
    </row>
    <row r="226" s="13" customFormat="1">
      <c r="A226" s="13"/>
      <c r="B226" s="226"/>
      <c r="C226" s="227"/>
      <c r="D226" s="221" t="s">
        <v>132</v>
      </c>
      <c r="E226" s="228" t="s">
        <v>19</v>
      </c>
      <c r="F226" s="229" t="s">
        <v>492</v>
      </c>
      <c r="G226" s="227"/>
      <c r="H226" s="230">
        <v>25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132</v>
      </c>
      <c r="AU226" s="236" t="s">
        <v>139</v>
      </c>
      <c r="AV226" s="13" t="s">
        <v>80</v>
      </c>
      <c r="AW226" s="13" t="s">
        <v>32</v>
      </c>
      <c r="AX226" s="13" t="s">
        <v>70</v>
      </c>
      <c r="AY226" s="236" t="s">
        <v>122</v>
      </c>
    </row>
    <row r="227" s="13" customFormat="1">
      <c r="A227" s="13"/>
      <c r="B227" s="226"/>
      <c r="C227" s="227"/>
      <c r="D227" s="221" t="s">
        <v>132</v>
      </c>
      <c r="E227" s="228" t="s">
        <v>19</v>
      </c>
      <c r="F227" s="229" t="s">
        <v>498</v>
      </c>
      <c r="G227" s="227"/>
      <c r="H227" s="230">
        <v>15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132</v>
      </c>
      <c r="AU227" s="236" t="s">
        <v>139</v>
      </c>
      <c r="AV227" s="13" t="s">
        <v>80</v>
      </c>
      <c r="AW227" s="13" t="s">
        <v>32</v>
      </c>
      <c r="AX227" s="13" t="s">
        <v>70</v>
      </c>
      <c r="AY227" s="236" t="s">
        <v>122</v>
      </c>
    </row>
    <row r="228" s="14" customFormat="1">
      <c r="A228" s="14"/>
      <c r="B228" s="237"/>
      <c r="C228" s="238"/>
      <c r="D228" s="221" t="s">
        <v>132</v>
      </c>
      <c r="E228" s="239" t="s">
        <v>19</v>
      </c>
      <c r="F228" s="240" t="s">
        <v>134</v>
      </c>
      <c r="G228" s="238"/>
      <c r="H228" s="241">
        <v>160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132</v>
      </c>
      <c r="AU228" s="247" t="s">
        <v>139</v>
      </c>
      <c r="AV228" s="14" t="s">
        <v>128</v>
      </c>
      <c r="AW228" s="14" t="s">
        <v>32</v>
      </c>
      <c r="AX228" s="14" t="s">
        <v>78</v>
      </c>
      <c r="AY228" s="247" t="s">
        <v>122</v>
      </c>
    </row>
    <row r="229" s="2" customFormat="1" ht="21.75" customHeight="1">
      <c r="A229" s="40"/>
      <c r="B229" s="41"/>
      <c r="C229" s="207" t="s">
        <v>297</v>
      </c>
      <c r="D229" s="207" t="s">
        <v>124</v>
      </c>
      <c r="E229" s="208" t="s">
        <v>314</v>
      </c>
      <c r="F229" s="209" t="s">
        <v>315</v>
      </c>
      <c r="G229" s="210" t="s">
        <v>225</v>
      </c>
      <c r="H229" s="211">
        <v>983</v>
      </c>
      <c r="I229" s="212"/>
      <c r="J229" s="213">
        <f>ROUND(I229*H229,2)</f>
        <v>0</v>
      </c>
      <c r="K229" s="214"/>
      <c r="L229" s="46"/>
      <c r="M229" s="215" t="s">
        <v>19</v>
      </c>
      <c r="N229" s="216" t="s">
        <v>41</v>
      </c>
      <c r="O229" s="86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9" t="s">
        <v>128</v>
      </c>
      <c r="AT229" s="219" t="s">
        <v>124</v>
      </c>
      <c r="AU229" s="219" t="s">
        <v>139</v>
      </c>
      <c r="AY229" s="19" t="s">
        <v>122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9" t="s">
        <v>78</v>
      </c>
      <c r="BK229" s="220">
        <f>ROUND(I229*H229,2)</f>
        <v>0</v>
      </c>
      <c r="BL229" s="19" t="s">
        <v>128</v>
      </c>
      <c r="BM229" s="219" t="s">
        <v>524</v>
      </c>
    </row>
    <row r="230" s="2" customFormat="1">
      <c r="A230" s="40"/>
      <c r="B230" s="41"/>
      <c r="C230" s="42"/>
      <c r="D230" s="221" t="s">
        <v>130</v>
      </c>
      <c r="E230" s="42"/>
      <c r="F230" s="222" t="s">
        <v>317</v>
      </c>
      <c r="G230" s="42"/>
      <c r="H230" s="42"/>
      <c r="I230" s="223"/>
      <c r="J230" s="42"/>
      <c r="K230" s="42"/>
      <c r="L230" s="46"/>
      <c r="M230" s="224"/>
      <c r="N230" s="225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130</v>
      </c>
      <c r="AU230" s="19" t="s">
        <v>139</v>
      </c>
    </row>
    <row r="231" s="13" customFormat="1">
      <c r="A231" s="13"/>
      <c r="B231" s="226"/>
      <c r="C231" s="227"/>
      <c r="D231" s="221" t="s">
        <v>132</v>
      </c>
      <c r="E231" s="228" t="s">
        <v>19</v>
      </c>
      <c r="F231" s="229" t="s">
        <v>426</v>
      </c>
      <c r="G231" s="227"/>
      <c r="H231" s="230">
        <v>983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132</v>
      </c>
      <c r="AU231" s="236" t="s">
        <v>139</v>
      </c>
      <c r="AV231" s="13" t="s">
        <v>80</v>
      </c>
      <c r="AW231" s="13" t="s">
        <v>32</v>
      </c>
      <c r="AX231" s="13" t="s">
        <v>70</v>
      </c>
      <c r="AY231" s="236" t="s">
        <v>122</v>
      </c>
    </row>
    <row r="232" s="14" customFormat="1">
      <c r="A232" s="14"/>
      <c r="B232" s="237"/>
      <c r="C232" s="238"/>
      <c r="D232" s="221" t="s">
        <v>132</v>
      </c>
      <c r="E232" s="239" t="s">
        <v>19</v>
      </c>
      <c r="F232" s="240" t="s">
        <v>134</v>
      </c>
      <c r="G232" s="238"/>
      <c r="H232" s="241">
        <v>983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7" t="s">
        <v>132</v>
      </c>
      <c r="AU232" s="247" t="s">
        <v>139</v>
      </c>
      <c r="AV232" s="14" t="s">
        <v>128</v>
      </c>
      <c r="AW232" s="14" t="s">
        <v>32</v>
      </c>
      <c r="AX232" s="14" t="s">
        <v>78</v>
      </c>
      <c r="AY232" s="247" t="s">
        <v>122</v>
      </c>
    </row>
    <row r="233" s="2" customFormat="1" ht="21.75" customHeight="1">
      <c r="A233" s="40"/>
      <c r="B233" s="41"/>
      <c r="C233" s="207" t="s">
        <v>303</v>
      </c>
      <c r="D233" s="207" t="s">
        <v>124</v>
      </c>
      <c r="E233" s="208" t="s">
        <v>319</v>
      </c>
      <c r="F233" s="209" t="s">
        <v>320</v>
      </c>
      <c r="G233" s="210" t="s">
        <v>225</v>
      </c>
      <c r="H233" s="211">
        <v>444</v>
      </c>
      <c r="I233" s="212"/>
      <c r="J233" s="213">
        <f>ROUND(I233*H233,2)</f>
        <v>0</v>
      </c>
      <c r="K233" s="214"/>
      <c r="L233" s="46"/>
      <c r="M233" s="215" t="s">
        <v>19</v>
      </c>
      <c r="N233" s="216" t="s">
        <v>41</v>
      </c>
      <c r="O233" s="86"/>
      <c r="P233" s="217">
        <f>O233*H233</f>
        <v>0</v>
      </c>
      <c r="Q233" s="217">
        <v>0</v>
      </c>
      <c r="R233" s="217">
        <f>Q233*H233</f>
        <v>0</v>
      </c>
      <c r="S233" s="217">
        <v>0</v>
      </c>
      <c r="T233" s="218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9" t="s">
        <v>128</v>
      </c>
      <c r="AT233" s="219" t="s">
        <v>124</v>
      </c>
      <c r="AU233" s="219" t="s">
        <v>139</v>
      </c>
      <c r="AY233" s="19" t="s">
        <v>122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9" t="s">
        <v>78</v>
      </c>
      <c r="BK233" s="220">
        <f>ROUND(I233*H233,2)</f>
        <v>0</v>
      </c>
      <c r="BL233" s="19" t="s">
        <v>128</v>
      </c>
      <c r="BM233" s="219" t="s">
        <v>525</v>
      </c>
    </row>
    <row r="234" s="2" customFormat="1">
      <c r="A234" s="40"/>
      <c r="B234" s="41"/>
      <c r="C234" s="42"/>
      <c r="D234" s="221" t="s">
        <v>130</v>
      </c>
      <c r="E234" s="42"/>
      <c r="F234" s="222" t="s">
        <v>317</v>
      </c>
      <c r="G234" s="42"/>
      <c r="H234" s="42"/>
      <c r="I234" s="223"/>
      <c r="J234" s="42"/>
      <c r="K234" s="42"/>
      <c r="L234" s="46"/>
      <c r="M234" s="224"/>
      <c r="N234" s="225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130</v>
      </c>
      <c r="AU234" s="19" t="s">
        <v>139</v>
      </c>
    </row>
    <row r="235" s="13" customFormat="1">
      <c r="A235" s="13"/>
      <c r="B235" s="226"/>
      <c r="C235" s="227"/>
      <c r="D235" s="221" t="s">
        <v>132</v>
      </c>
      <c r="E235" s="228" t="s">
        <v>19</v>
      </c>
      <c r="F235" s="229" t="s">
        <v>428</v>
      </c>
      <c r="G235" s="227"/>
      <c r="H235" s="230">
        <v>444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132</v>
      </c>
      <c r="AU235" s="236" t="s">
        <v>139</v>
      </c>
      <c r="AV235" s="13" t="s">
        <v>80</v>
      </c>
      <c r="AW235" s="13" t="s">
        <v>32</v>
      </c>
      <c r="AX235" s="13" t="s">
        <v>70</v>
      </c>
      <c r="AY235" s="236" t="s">
        <v>122</v>
      </c>
    </row>
    <row r="236" s="14" customFormat="1">
      <c r="A236" s="14"/>
      <c r="B236" s="237"/>
      <c r="C236" s="238"/>
      <c r="D236" s="221" t="s">
        <v>132</v>
      </c>
      <c r="E236" s="239" t="s">
        <v>19</v>
      </c>
      <c r="F236" s="240" t="s">
        <v>134</v>
      </c>
      <c r="G236" s="238"/>
      <c r="H236" s="241">
        <v>444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132</v>
      </c>
      <c r="AU236" s="247" t="s">
        <v>139</v>
      </c>
      <c r="AV236" s="14" t="s">
        <v>128</v>
      </c>
      <c r="AW236" s="14" t="s">
        <v>32</v>
      </c>
      <c r="AX236" s="14" t="s">
        <v>78</v>
      </c>
      <c r="AY236" s="247" t="s">
        <v>122</v>
      </c>
    </row>
    <row r="237" s="2" customFormat="1" ht="21.75" customHeight="1">
      <c r="A237" s="40"/>
      <c r="B237" s="41"/>
      <c r="C237" s="207" t="s">
        <v>308</v>
      </c>
      <c r="D237" s="207" t="s">
        <v>124</v>
      </c>
      <c r="E237" s="208" t="s">
        <v>324</v>
      </c>
      <c r="F237" s="209" t="s">
        <v>325</v>
      </c>
      <c r="G237" s="210" t="s">
        <v>225</v>
      </c>
      <c r="H237" s="211">
        <v>444</v>
      </c>
      <c r="I237" s="212"/>
      <c r="J237" s="213">
        <f>ROUND(I237*H237,2)</f>
        <v>0</v>
      </c>
      <c r="K237" s="214"/>
      <c r="L237" s="46"/>
      <c r="M237" s="215" t="s">
        <v>19</v>
      </c>
      <c r="N237" s="216" t="s">
        <v>41</v>
      </c>
      <c r="O237" s="86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9" t="s">
        <v>128</v>
      </c>
      <c r="AT237" s="219" t="s">
        <v>124</v>
      </c>
      <c r="AU237" s="219" t="s">
        <v>139</v>
      </c>
      <c r="AY237" s="19" t="s">
        <v>122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9" t="s">
        <v>78</v>
      </c>
      <c r="BK237" s="220">
        <f>ROUND(I237*H237,2)</f>
        <v>0</v>
      </c>
      <c r="BL237" s="19" t="s">
        <v>128</v>
      </c>
      <c r="BM237" s="219" t="s">
        <v>526</v>
      </c>
    </row>
    <row r="238" s="2" customFormat="1">
      <c r="A238" s="40"/>
      <c r="B238" s="41"/>
      <c r="C238" s="42"/>
      <c r="D238" s="221" t="s">
        <v>130</v>
      </c>
      <c r="E238" s="42"/>
      <c r="F238" s="222" t="s">
        <v>327</v>
      </c>
      <c r="G238" s="42"/>
      <c r="H238" s="42"/>
      <c r="I238" s="223"/>
      <c r="J238" s="42"/>
      <c r="K238" s="42"/>
      <c r="L238" s="46"/>
      <c r="M238" s="224"/>
      <c r="N238" s="225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130</v>
      </c>
      <c r="AU238" s="19" t="s">
        <v>139</v>
      </c>
    </row>
    <row r="239" s="13" customFormat="1">
      <c r="A239" s="13"/>
      <c r="B239" s="226"/>
      <c r="C239" s="227"/>
      <c r="D239" s="221" t="s">
        <v>132</v>
      </c>
      <c r="E239" s="228" t="s">
        <v>19</v>
      </c>
      <c r="F239" s="229" t="s">
        <v>428</v>
      </c>
      <c r="G239" s="227"/>
      <c r="H239" s="230">
        <v>444</v>
      </c>
      <c r="I239" s="231"/>
      <c r="J239" s="227"/>
      <c r="K239" s="227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132</v>
      </c>
      <c r="AU239" s="236" t="s">
        <v>139</v>
      </c>
      <c r="AV239" s="13" t="s">
        <v>80</v>
      </c>
      <c r="AW239" s="13" t="s">
        <v>32</v>
      </c>
      <c r="AX239" s="13" t="s">
        <v>70</v>
      </c>
      <c r="AY239" s="236" t="s">
        <v>122</v>
      </c>
    </row>
    <row r="240" s="14" customFormat="1">
      <c r="A240" s="14"/>
      <c r="B240" s="237"/>
      <c r="C240" s="238"/>
      <c r="D240" s="221" t="s">
        <v>132</v>
      </c>
      <c r="E240" s="239" t="s">
        <v>19</v>
      </c>
      <c r="F240" s="240" t="s">
        <v>134</v>
      </c>
      <c r="G240" s="238"/>
      <c r="H240" s="241">
        <v>444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7" t="s">
        <v>132</v>
      </c>
      <c r="AU240" s="247" t="s">
        <v>139</v>
      </c>
      <c r="AV240" s="14" t="s">
        <v>128</v>
      </c>
      <c r="AW240" s="14" t="s">
        <v>32</v>
      </c>
      <c r="AX240" s="14" t="s">
        <v>78</v>
      </c>
      <c r="AY240" s="247" t="s">
        <v>122</v>
      </c>
    </row>
    <row r="241" s="2" customFormat="1" ht="33" customHeight="1">
      <c r="A241" s="40"/>
      <c r="B241" s="41"/>
      <c r="C241" s="207" t="s">
        <v>313</v>
      </c>
      <c r="D241" s="207" t="s">
        <v>124</v>
      </c>
      <c r="E241" s="208" t="s">
        <v>329</v>
      </c>
      <c r="F241" s="209" t="s">
        <v>330</v>
      </c>
      <c r="G241" s="210" t="s">
        <v>225</v>
      </c>
      <c r="H241" s="211">
        <v>983</v>
      </c>
      <c r="I241" s="212"/>
      <c r="J241" s="213">
        <f>ROUND(I241*H241,2)</f>
        <v>0</v>
      </c>
      <c r="K241" s="214"/>
      <c r="L241" s="46"/>
      <c r="M241" s="215" t="s">
        <v>19</v>
      </c>
      <c r="N241" s="216" t="s">
        <v>41</v>
      </c>
      <c r="O241" s="86"/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9" t="s">
        <v>128</v>
      </c>
      <c r="AT241" s="219" t="s">
        <v>124</v>
      </c>
      <c r="AU241" s="219" t="s">
        <v>139</v>
      </c>
      <c r="AY241" s="19" t="s">
        <v>122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9" t="s">
        <v>78</v>
      </c>
      <c r="BK241" s="220">
        <f>ROUND(I241*H241,2)</f>
        <v>0</v>
      </c>
      <c r="BL241" s="19" t="s">
        <v>128</v>
      </c>
      <c r="BM241" s="219" t="s">
        <v>527</v>
      </c>
    </row>
    <row r="242" s="2" customFormat="1">
      <c r="A242" s="40"/>
      <c r="B242" s="41"/>
      <c r="C242" s="42"/>
      <c r="D242" s="221" t="s">
        <v>130</v>
      </c>
      <c r="E242" s="42"/>
      <c r="F242" s="222" t="s">
        <v>327</v>
      </c>
      <c r="G242" s="42"/>
      <c r="H242" s="42"/>
      <c r="I242" s="223"/>
      <c r="J242" s="42"/>
      <c r="K242" s="42"/>
      <c r="L242" s="46"/>
      <c r="M242" s="224"/>
      <c r="N242" s="225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130</v>
      </c>
      <c r="AU242" s="19" t="s">
        <v>139</v>
      </c>
    </row>
    <row r="243" s="13" customFormat="1">
      <c r="A243" s="13"/>
      <c r="B243" s="226"/>
      <c r="C243" s="227"/>
      <c r="D243" s="221" t="s">
        <v>132</v>
      </c>
      <c r="E243" s="228" t="s">
        <v>19</v>
      </c>
      <c r="F243" s="229" t="s">
        <v>426</v>
      </c>
      <c r="G243" s="227"/>
      <c r="H243" s="230">
        <v>983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132</v>
      </c>
      <c r="AU243" s="236" t="s">
        <v>139</v>
      </c>
      <c r="AV243" s="13" t="s">
        <v>80</v>
      </c>
      <c r="AW243" s="13" t="s">
        <v>32</v>
      </c>
      <c r="AX243" s="13" t="s">
        <v>70</v>
      </c>
      <c r="AY243" s="236" t="s">
        <v>122</v>
      </c>
    </row>
    <row r="244" s="14" customFormat="1">
      <c r="A244" s="14"/>
      <c r="B244" s="237"/>
      <c r="C244" s="238"/>
      <c r="D244" s="221" t="s">
        <v>132</v>
      </c>
      <c r="E244" s="239" t="s">
        <v>19</v>
      </c>
      <c r="F244" s="240" t="s">
        <v>134</v>
      </c>
      <c r="G244" s="238"/>
      <c r="H244" s="241">
        <v>983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132</v>
      </c>
      <c r="AU244" s="247" t="s">
        <v>139</v>
      </c>
      <c r="AV244" s="14" t="s">
        <v>128</v>
      </c>
      <c r="AW244" s="14" t="s">
        <v>32</v>
      </c>
      <c r="AX244" s="14" t="s">
        <v>78</v>
      </c>
      <c r="AY244" s="247" t="s">
        <v>122</v>
      </c>
    </row>
    <row r="245" s="2" customFormat="1" ht="21.75" customHeight="1">
      <c r="A245" s="40"/>
      <c r="B245" s="41"/>
      <c r="C245" s="207" t="s">
        <v>318</v>
      </c>
      <c r="D245" s="207" t="s">
        <v>124</v>
      </c>
      <c r="E245" s="208" t="s">
        <v>333</v>
      </c>
      <c r="F245" s="209" t="s">
        <v>334</v>
      </c>
      <c r="G245" s="210" t="s">
        <v>225</v>
      </c>
      <c r="H245" s="211">
        <v>444</v>
      </c>
      <c r="I245" s="212"/>
      <c r="J245" s="213">
        <f>ROUND(I245*H245,2)</f>
        <v>0</v>
      </c>
      <c r="K245" s="214"/>
      <c r="L245" s="46"/>
      <c r="M245" s="215" t="s">
        <v>19</v>
      </c>
      <c r="N245" s="216" t="s">
        <v>41</v>
      </c>
      <c r="O245" s="86"/>
      <c r="P245" s="217">
        <f>O245*H245</f>
        <v>0</v>
      </c>
      <c r="Q245" s="217">
        <v>0.0020799999999999998</v>
      </c>
      <c r="R245" s="217">
        <f>Q245*H245</f>
        <v>0.9235199999999999</v>
      </c>
      <c r="S245" s="217">
        <v>0</v>
      </c>
      <c r="T245" s="218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9" t="s">
        <v>128</v>
      </c>
      <c r="AT245" s="219" t="s">
        <v>124</v>
      </c>
      <c r="AU245" s="219" t="s">
        <v>139</v>
      </c>
      <c r="AY245" s="19" t="s">
        <v>122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9" t="s">
        <v>78</v>
      </c>
      <c r="BK245" s="220">
        <f>ROUND(I245*H245,2)</f>
        <v>0</v>
      </c>
      <c r="BL245" s="19" t="s">
        <v>128</v>
      </c>
      <c r="BM245" s="219" t="s">
        <v>528</v>
      </c>
    </row>
    <row r="246" s="2" customFormat="1">
      <c r="A246" s="40"/>
      <c r="B246" s="41"/>
      <c r="C246" s="42"/>
      <c r="D246" s="221" t="s">
        <v>130</v>
      </c>
      <c r="E246" s="42"/>
      <c r="F246" s="222" t="s">
        <v>259</v>
      </c>
      <c r="G246" s="42"/>
      <c r="H246" s="42"/>
      <c r="I246" s="223"/>
      <c r="J246" s="42"/>
      <c r="K246" s="42"/>
      <c r="L246" s="46"/>
      <c r="M246" s="224"/>
      <c r="N246" s="225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130</v>
      </c>
      <c r="AU246" s="19" t="s">
        <v>139</v>
      </c>
    </row>
    <row r="247" s="13" customFormat="1">
      <c r="A247" s="13"/>
      <c r="B247" s="226"/>
      <c r="C247" s="227"/>
      <c r="D247" s="221" t="s">
        <v>132</v>
      </c>
      <c r="E247" s="228" t="s">
        <v>19</v>
      </c>
      <c r="F247" s="229" t="s">
        <v>428</v>
      </c>
      <c r="G247" s="227"/>
      <c r="H247" s="230">
        <v>444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132</v>
      </c>
      <c r="AU247" s="236" t="s">
        <v>139</v>
      </c>
      <c r="AV247" s="13" t="s">
        <v>80</v>
      </c>
      <c r="AW247" s="13" t="s">
        <v>32</v>
      </c>
      <c r="AX247" s="13" t="s">
        <v>70</v>
      </c>
      <c r="AY247" s="236" t="s">
        <v>122</v>
      </c>
    </row>
    <row r="248" s="14" customFormat="1">
      <c r="A248" s="14"/>
      <c r="B248" s="237"/>
      <c r="C248" s="238"/>
      <c r="D248" s="221" t="s">
        <v>132</v>
      </c>
      <c r="E248" s="239" t="s">
        <v>19</v>
      </c>
      <c r="F248" s="240" t="s">
        <v>134</v>
      </c>
      <c r="G248" s="238"/>
      <c r="H248" s="241">
        <v>444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132</v>
      </c>
      <c r="AU248" s="247" t="s">
        <v>139</v>
      </c>
      <c r="AV248" s="14" t="s">
        <v>128</v>
      </c>
      <c r="AW248" s="14" t="s">
        <v>32</v>
      </c>
      <c r="AX248" s="14" t="s">
        <v>78</v>
      </c>
      <c r="AY248" s="247" t="s">
        <v>122</v>
      </c>
    </row>
    <row r="249" s="2" customFormat="1" ht="16.5" customHeight="1">
      <c r="A249" s="40"/>
      <c r="B249" s="41"/>
      <c r="C249" s="248" t="s">
        <v>323</v>
      </c>
      <c r="D249" s="248" t="s">
        <v>174</v>
      </c>
      <c r="E249" s="249" t="s">
        <v>367</v>
      </c>
      <c r="F249" s="250" t="s">
        <v>368</v>
      </c>
      <c r="G249" s="251" t="s">
        <v>246</v>
      </c>
      <c r="H249" s="252">
        <v>21</v>
      </c>
      <c r="I249" s="253"/>
      <c r="J249" s="254">
        <f>ROUND(I249*H249,2)</f>
        <v>0</v>
      </c>
      <c r="K249" s="255"/>
      <c r="L249" s="256"/>
      <c r="M249" s="257" t="s">
        <v>19</v>
      </c>
      <c r="N249" s="258" t="s">
        <v>41</v>
      </c>
      <c r="O249" s="86"/>
      <c r="P249" s="217">
        <f>O249*H249</f>
        <v>0</v>
      </c>
      <c r="Q249" s="217">
        <v>0.0014</v>
      </c>
      <c r="R249" s="217">
        <f>Q249*H249</f>
        <v>0.029399999999999999</v>
      </c>
      <c r="S249" s="217">
        <v>0</v>
      </c>
      <c r="T249" s="218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9" t="s">
        <v>168</v>
      </c>
      <c r="AT249" s="219" t="s">
        <v>174</v>
      </c>
      <c r="AU249" s="219" t="s">
        <v>139</v>
      </c>
      <c r="AY249" s="19" t="s">
        <v>122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9" t="s">
        <v>78</v>
      </c>
      <c r="BK249" s="220">
        <f>ROUND(I249*H249,2)</f>
        <v>0</v>
      </c>
      <c r="BL249" s="19" t="s">
        <v>128</v>
      </c>
      <c r="BM249" s="219" t="s">
        <v>529</v>
      </c>
    </row>
    <row r="250" s="13" customFormat="1">
      <c r="A250" s="13"/>
      <c r="B250" s="226"/>
      <c r="C250" s="227"/>
      <c r="D250" s="221" t="s">
        <v>132</v>
      </c>
      <c r="E250" s="228" t="s">
        <v>19</v>
      </c>
      <c r="F250" s="229" t="s">
        <v>530</v>
      </c>
      <c r="G250" s="227"/>
      <c r="H250" s="230">
        <v>21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132</v>
      </c>
      <c r="AU250" s="236" t="s">
        <v>139</v>
      </c>
      <c r="AV250" s="13" t="s">
        <v>80</v>
      </c>
      <c r="AW250" s="13" t="s">
        <v>32</v>
      </c>
      <c r="AX250" s="13" t="s">
        <v>70</v>
      </c>
      <c r="AY250" s="236" t="s">
        <v>122</v>
      </c>
    </row>
    <row r="251" s="14" customFormat="1">
      <c r="A251" s="14"/>
      <c r="B251" s="237"/>
      <c r="C251" s="238"/>
      <c r="D251" s="221" t="s">
        <v>132</v>
      </c>
      <c r="E251" s="239" t="s">
        <v>19</v>
      </c>
      <c r="F251" s="240" t="s">
        <v>134</v>
      </c>
      <c r="G251" s="238"/>
      <c r="H251" s="241">
        <v>21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132</v>
      </c>
      <c r="AU251" s="247" t="s">
        <v>139</v>
      </c>
      <c r="AV251" s="14" t="s">
        <v>128</v>
      </c>
      <c r="AW251" s="14" t="s">
        <v>32</v>
      </c>
      <c r="AX251" s="14" t="s">
        <v>78</v>
      </c>
      <c r="AY251" s="247" t="s">
        <v>122</v>
      </c>
    </row>
    <row r="252" s="2" customFormat="1" ht="16.5" customHeight="1">
      <c r="A252" s="40"/>
      <c r="B252" s="41"/>
      <c r="C252" s="207" t="s">
        <v>328</v>
      </c>
      <c r="D252" s="207" t="s">
        <v>124</v>
      </c>
      <c r="E252" s="208" t="s">
        <v>337</v>
      </c>
      <c r="F252" s="209" t="s">
        <v>338</v>
      </c>
      <c r="G252" s="210" t="s">
        <v>225</v>
      </c>
      <c r="H252" s="211">
        <v>1427</v>
      </c>
      <c r="I252" s="212"/>
      <c r="J252" s="213">
        <f>ROUND(I252*H252,2)</f>
        <v>0</v>
      </c>
      <c r="K252" s="214"/>
      <c r="L252" s="46"/>
      <c r="M252" s="215" t="s">
        <v>19</v>
      </c>
      <c r="N252" s="216" t="s">
        <v>41</v>
      </c>
      <c r="O252" s="86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9" t="s">
        <v>128</v>
      </c>
      <c r="AT252" s="219" t="s">
        <v>124</v>
      </c>
      <c r="AU252" s="219" t="s">
        <v>139</v>
      </c>
      <c r="AY252" s="19" t="s">
        <v>122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9" t="s">
        <v>78</v>
      </c>
      <c r="BK252" s="220">
        <f>ROUND(I252*H252,2)</f>
        <v>0</v>
      </c>
      <c r="BL252" s="19" t="s">
        <v>128</v>
      </c>
      <c r="BM252" s="219" t="s">
        <v>531</v>
      </c>
    </row>
    <row r="253" s="2" customFormat="1">
      <c r="A253" s="40"/>
      <c r="B253" s="41"/>
      <c r="C253" s="42"/>
      <c r="D253" s="221" t="s">
        <v>130</v>
      </c>
      <c r="E253" s="42"/>
      <c r="F253" s="222" t="s">
        <v>340</v>
      </c>
      <c r="G253" s="42"/>
      <c r="H253" s="42"/>
      <c r="I253" s="223"/>
      <c r="J253" s="42"/>
      <c r="K253" s="42"/>
      <c r="L253" s="46"/>
      <c r="M253" s="224"/>
      <c r="N253" s="225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130</v>
      </c>
      <c r="AU253" s="19" t="s">
        <v>139</v>
      </c>
    </row>
    <row r="254" s="13" customFormat="1">
      <c r="A254" s="13"/>
      <c r="B254" s="226"/>
      <c r="C254" s="227"/>
      <c r="D254" s="221" t="s">
        <v>132</v>
      </c>
      <c r="E254" s="228" t="s">
        <v>19</v>
      </c>
      <c r="F254" s="229" t="s">
        <v>532</v>
      </c>
      <c r="G254" s="227"/>
      <c r="H254" s="230">
        <v>1427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132</v>
      </c>
      <c r="AU254" s="236" t="s">
        <v>139</v>
      </c>
      <c r="AV254" s="13" t="s">
        <v>80</v>
      </c>
      <c r="AW254" s="13" t="s">
        <v>32</v>
      </c>
      <c r="AX254" s="13" t="s">
        <v>70</v>
      </c>
      <c r="AY254" s="236" t="s">
        <v>122</v>
      </c>
    </row>
    <row r="255" s="14" customFormat="1">
      <c r="A255" s="14"/>
      <c r="B255" s="237"/>
      <c r="C255" s="238"/>
      <c r="D255" s="221" t="s">
        <v>132</v>
      </c>
      <c r="E255" s="239" t="s">
        <v>19</v>
      </c>
      <c r="F255" s="240" t="s">
        <v>134</v>
      </c>
      <c r="G255" s="238"/>
      <c r="H255" s="241">
        <v>1427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7" t="s">
        <v>132</v>
      </c>
      <c r="AU255" s="247" t="s">
        <v>139</v>
      </c>
      <c r="AV255" s="14" t="s">
        <v>128</v>
      </c>
      <c r="AW255" s="14" t="s">
        <v>32</v>
      </c>
      <c r="AX255" s="14" t="s">
        <v>78</v>
      </c>
      <c r="AY255" s="247" t="s">
        <v>122</v>
      </c>
    </row>
    <row r="256" s="2" customFormat="1" ht="16.5" customHeight="1">
      <c r="A256" s="40"/>
      <c r="B256" s="41"/>
      <c r="C256" s="207" t="s">
        <v>332</v>
      </c>
      <c r="D256" s="207" t="s">
        <v>124</v>
      </c>
      <c r="E256" s="208" t="s">
        <v>343</v>
      </c>
      <c r="F256" s="209" t="s">
        <v>344</v>
      </c>
      <c r="G256" s="210" t="s">
        <v>147</v>
      </c>
      <c r="H256" s="211">
        <v>543.89999999999998</v>
      </c>
      <c r="I256" s="212"/>
      <c r="J256" s="213">
        <f>ROUND(I256*H256,2)</f>
        <v>0</v>
      </c>
      <c r="K256" s="214"/>
      <c r="L256" s="46"/>
      <c r="M256" s="215" t="s">
        <v>19</v>
      </c>
      <c r="N256" s="216" t="s">
        <v>41</v>
      </c>
      <c r="O256" s="86"/>
      <c r="P256" s="217">
        <f>O256*H256</f>
        <v>0</v>
      </c>
      <c r="Q256" s="217">
        <v>0</v>
      </c>
      <c r="R256" s="217">
        <f>Q256*H256</f>
        <v>0</v>
      </c>
      <c r="S256" s="217">
        <v>0</v>
      </c>
      <c r="T256" s="218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9" t="s">
        <v>128</v>
      </c>
      <c r="AT256" s="219" t="s">
        <v>124</v>
      </c>
      <c r="AU256" s="219" t="s">
        <v>139</v>
      </c>
      <c r="AY256" s="19" t="s">
        <v>122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9" t="s">
        <v>78</v>
      </c>
      <c r="BK256" s="220">
        <f>ROUND(I256*H256,2)</f>
        <v>0</v>
      </c>
      <c r="BL256" s="19" t="s">
        <v>128</v>
      </c>
      <c r="BM256" s="219" t="s">
        <v>533</v>
      </c>
    </row>
    <row r="257" s="13" customFormat="1">
      <c r="A257" s="13"/>
      <c r="B257" s="226"/>
      <c r="C257" s="227"/>
      <c r="D257" s="221" t="s">
        <v>132</v>
      </c>
      <c r="E257" s="228" t="s">
        <v>19</v>
      </c>
      <c r="F257" s="229" t="s">
        <v>534</v>
      </c>
      <c r="G257" s="227"/>
      <c r="H257" s="230">
        <v>79.920000000000002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132</v>
      </c>
      <c r="AU257" s="236" t="s">
        <v>139</v>
      </c>
      <c r="AV257" s="13" t="s">
        <v>80</v>
      </c>
      <c r="AW257" s="13" t="s">
        <v>32</v>
      </c>
      <c r="AX257" s="13" t="s">
        <v>70</v>
      </c>
      <c r="AY257" s="236" t="s">
        <v>122</v>
      </c>
    </row>
    <row r="258" s="13" customFormat="1">
      <c r="A258" s="13"/>
      <c r="B258" s="226"/>
      <c r="C258" s="227"/>
      <c r="D258" s="221" t="s">
        <v>132</v>
      </c>
      <c r="E258" s="228" t="s">
        <v>19</v>
      </c>
      <c r="F258" s="229" t="s">
        <v>535</v>
      </c>
      <c r="G258" s="227"/>
      <c r="H258" s="230">
        <v>58.979999999999997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132</v>
      </c>
      <c r="AU258" s="236" t="s">
        <v>139</v>
      </c>
      <c r="AV258" s="13" t="s">
        <v>80</v>
      </c>
      <c r="AW258" s="13" t="s">
        <v>32</v>
      </c>
      <c r="AX258" s="13" t="s">
        <v>70</v>
      </c>
      <c r="AY258" s="236" t="s">
        <v>122</v>
      </c>
    </row>
    <row r="259" s="13" customFormat="1">
      <c r="A259" s="13"/>
      <c r="B259" s="226"/>
      <c r="C259" s="227"/>
      <c r="D259" s="221" t="s">
        <v>132</v>
      </c>
      <c r="E259" s="228" t="s">
        <v>19</v>
      </c>
      <c r="F259" s="229" t="s">
        <v>536</v>
      </c>
      <c r="G259" s="227"/>
      <c r="H259" s="230">
        <v>405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6" t="s">
        <v>132</v>
      </c>
      <c r="AU259" s="236" t="s">
        <v>139</v>
      </c>
      <c r="AV259" s="13" t="s">
        <v>80</v>
      </c>
      <c r="AW259" s="13" t="s">
        <v>32</v>
      </c>
      <c r="AX259" s="13" t="s">
        <v>70</v>
      </c>
      <c r="AY259" s="236" t="s">
        <v>122</v>
      </c>
    </row>
    <row r="260" s="14" customFormat="1">
      <c r="A260" s="14"/>
      <c r="B260" s="237"/>
      <c r="C260" s="238"/>
      <c r="D260" s="221" t="s">
        <v>132</v>
      </c>
      <c r="E260" s="239" t="s">
        <v>19</v>
      </c>
      <c r="F260" s="240" t="s">
        <v>134</v>
      </c>
      <c r="G260" s="238"/>
      <c r="H260" s="241">
        <v>543.89999999999998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7" t="s">
        <v>132</v>
      </c>
      <c r="AU260" s="247" t="s">
        <v>139</v>
      </c>
      <c r="AV260" s="14" t="s">
        <v>128</v>
      </c>
      <c r="AW260" s="14" t="s">
        <v>32</v>
      </c>
      <c r="AX260" s="14" t="s">
        <v>78</v>
      </c>
      <c r="AY260" s="247" t="s">
        <v>122</v>
      </c>
    </row>
    <row r="261" s="2" customFormat="1" ht="16.5" customHeight="1">
      <c r="A261" s="40"/>
      <c r="B261" s="41"/>
      <c r="C261" s="207" t="s">
        <v>336</v>
      </c>
      <c r="D261" s="207" t="s">
        <v>124</v>
      </c>
      <c r="E261" s="208" t="s">
        <v>350</v>
      </c>
      <c r="F261" s="209" t="s">
        <v>351</v>
      </c>
      <c r="G261" s="210" t="s">
        <v>147</v>
      </c>
      <c r="H261" s="211">
        <v>543.89999999999998</v>
      </c>
      <c r="I261" s="212"/>
      <c r="J261" s="213">
        <f>ROUND(I261*H261,2)</f>
        <v>0</v>
      </c>
      <c r="K261" s="214"/>
      <c r="L261" s="46"/>
      <c r="M261" s="215" t="s">
        <v>19</v>
      </c>
      <c r="N261" s="216" t="s">
        <v>41</v>
      </c>
      <c r="O261" s="86"/>
      <c r="P261" s="217">
        <f>O261*H261</f>
        <v>0</v>
      </c>
      <c r="Q261" s="217">
        <v>0</v>
      </c>
      <c r="R261" s="217">
        <f>Q261*H261</f>
        <v>0</v>
      </c>
      <c r="S261" s="217">
        <v>0</v>
      </c>
      <c r="T261" s="218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9" t="s">
        <v>128</v>
      </c>
      <c r="AT261" s="219" t="s">
        <v>124</v>
      </c>
      <c r="AU261" s="219" t="s">
        <v>139</v>
      </c>
      <c r="AY261" s="19" t="s">
        <v>122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19" t="s">
        <v>78</v>
      </c>
      <c r="BK261" s="220">
        <f>ROUND(I261*H261,2)</f>
        <v>0</v>
      </c>
      <c r="BL261" s="19" t="s">
        <v>128</v>
      </c>
      <c r="BM261" s="219" t="s">
        <v>537</v>
      </c>
    </row>
    <row r="262" s="2" customFormat="1">
      <c r="A262" s="40"/>
      <c r="B262" s="41"/>
      <c r="C262" s="42"/>
      <c r="D262" s="221" t="s">
        <v>130</v>
      </c>
      <c r="E262" s="42"/>
      <c r="F262" s="222" t="s">
        <v>353</v>
      </c>
      <c r="G262" s="42"/>
      <c r="H262" s="42"/>
      <c r="I262" s="223"/>
      <c r="J262" s="42"/>
      <c r="K262" s="42"/>
      <c r="L262" s="46"/>
      <c r="M262" s="224"/>
      <c r="N262" s="225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130</v>
      </c>
      <c r="AU262" s="19" t="s">
        <v>139</v>
      </c>
    </row>
    <row r="263" s="16" customFormat="1" ht="20.88" customHeight="1">
      <c r="A263" s="16"/>
      <c r="B263" s="273"/>
      <c r="C263" s="274"/>
      <c r="D263" s="275" t="s">
        <v>69</v>
      </c>
      <c r="E263" s="275" t="s">
        <v>538</v>
      </c>
      <c r="F263" s="275" t="s">
        <v>539</v>
      </c>
      <c r="G263" s="274"/>
      <c r="H263" s="274"/>
      <c r="I263" s="276"/>
      <c r="J263" s="277">
        <f>BK263</f>
        <v>0</v>
      </c>
      <c r="K263" s="274"/>
      <c r="L263" s="278"/>
      <c r="M263" s="279"/>
      <c r="N263" s="280"/>
      <c r="O263" s="280"/>
      <c r="P263" s="281">
        <f>SUM(P264:P265)</f>
        <v>0</v>
      </c>
      <c r="Q263" s="280"/>
      <c r="R263" s="281">
        <f>SUM(R264:R265)</f>
        <v>0</v>
      </c>
      <c r="S263" s="280"/>
      <c r="T263" s="282">
        <f>SUM(T264:T265)</f>
        <v>0</v>
      </c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R263" s="283" t="s">
        <v>78</v>
      </c>
      <c r="AT263" s="284" t="s">
        <v>69</v>
      </c>
      <c r="AU263" s="284" t="s">
        <v>139</v>
      </c>
      <c r="AY263" s="283" t="s">
        <v>122</v>
      </c>
      <c r="BK263" s="285">
        <f>SUM(BK264:BK265)</f>
        <v>0</v>
      </c>
    </row>
    <row r="264" s="2" customFormat="1" ht="21.75" customHeight="1">
      <c r="A264" s="40"/>
      <c r="B264" s="41"/>
      <c r="C264" s="207" t="s">
        <v>342</v>
      </c>
      <c r="D264" s="207" t="s">
        <v>124</v>
      </c>
      <c r="E264" s="208" t="s">
        <v>540</v>
      </c>
      <c r="F264" s="209" t="s">
        <v>541</v>
      </c>
      <c r="G264" s="210" t="s">
        <v>409</v>
      </c>
      <c r="H264" s="211">
        <v>27.335999999999999</v>
      </c>
      <c r="I264" s="212"/>
      <c r="J264" s="213">
        <f>ROUND(I264*H264,2)</f>
        <v>0</v>
      </c>
      <c r="K264" s="214"/>
      <c r="L264" s="46"/>
      <c r="M264" s="215" t="s">
        <v>19</v>
      </c>
      <c r="N264" s="216" t="s">
        <v>41</v>
      </c>
      <c r="O264" s="86"/>
      <c r="P264" s="217">
        <f>O264*H264</f>
        <v>0</v>
      </c>
      <c r="Q264" s="217">
        <v>0</v>
      </c>
      <c r="R264" s="217">
        <f>Q264*H264</f>
        <v>0</v>
      </c>
      <c r="S264" s="217">
        <v>0</v>
      </c>
      <c r="T264" s="218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9" t="s">
        <v>128</v>
      </c>
      <c r="AT264" s="219" t="s">
        <v>124</v>
      </c>
      <c r="AU264" s="219" t="s">
        <v>128</v>
      </c>
      <c r="AY264" s="19" t="s">
        <v>122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19" t="s">
        <v>78</v>
      </c>
      <c r="BK264" s="220">
        <f>ROUND(I264*H264,2)</f>
        <v>0</v>
      </c>
      <c r="BL264" s="19" t="s">
        <v>128</v>
      </c>
      <c r="BM264" s="219" t="s">
        <v>542</v>
      </c>
    </row>
    <row r="265" s="2" customFormat="1">
      <c r="A265" s="40"/>
      <c r="B265" s="41"/>
      <c r="C265" s="42"/>
      <c r="D265" s="221" t="s">
        <v>130</v>
      </c>
      <c r="E265" s="42"/>
      <c r="F265" s="222" t="s">
        <v>543</v>
      </c>
      <c r="G265" s="42"/>
      <c r="H265" s="42"/>
      <c r="I265" s="223"/>
      <c r="J265" s="42"/>
      <c r="K265" s="42"/>
      <c r="L265" s="46"/>
      <c r="M265" s="224"/>
      <c r="N265" s="225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130</v>
      </c>
      <c r="AU265" s="19" t="s">
        <v>128</v>
      </c>
    </row>
    <row r="266" s="12" customFormat="1" ht="22.8" customHeight="1">
      <c r="A266" s="12"/>
      <c r="B266" s="191"/>
      <c r="C266" s="192"/>
      <c r="D266" s="193" t="s">
        <v>69</v>
      </c>
      <c r="E266" s="205" t="s">
        <v>139</v>
      </c>
      <c r="F266" s="205" t="s">
        <v>354</v>
      </c>
      <c r="G266" s="192"/>
      <c r="H266" s="192"/>
      <c r="I266" s="195"/>
      <c r="J266" s="206">
        <f>BK266</f>
        <v>0</v>
      </c>
      <c r="K266" s="192"/>
      <c r="L266" s="197"/>
      <c r="M266" s="198"/>
      <c r="N266" s="199"/>
      <c r="O266" s="199"/>
      <c r="P266" s="200">
        <f>SUM(P267:P285)</f>
        <v>0</v>
      </c>
      <c r="Q266" s="199"/>
      <c r="R266" s="200">
        <f>SUM(R267:R285)</f>
        <v>11.10656</v>
      </c>
      <c r="S266" s="199"/>
      <c r="T266" s="201">
        <f>SUM(T267:T285)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2" t="s">
        <v>78</v>
      </c>
      <c r="AT266" s="203" t="s">
        <v>69</v>
      </c>
      <c r="AU266" s="203" t="s">
        <v>78</v>
      </c>
      <c r="AY266" s="202" t="s">
        <v>122</v>
      </c>
      <c r="BK266" s="204">
        <f>SUM(BK267:BK285)</f>
        <v>0</v>
      </c>
    </row>
    <row r="267" s="2" customFormat="1" ht="21.75" customHeight="1">
      <c r="A267" s="40"/>
      <c r="B267" s="41"/>
      <c r="C267" s="207" t="s">
        <v>349</v>
      </c>
      <c r="D267" s="207" t="s">
        <v>124</v>
      </c>
      <c r="E267" s="208" t="s">
        <v>356</v>
      </c>
      <c r="F267" s="209" t="s">
        <v>357</v>
      </c>
      <c r="G267" s="210" t="s">
        <v>246</v>
      </c>
      <c r="H267" s="211">
        <v>62</v>
      </c>
      <c r="I267" s="212"/>
      <c r="J267" s="213">
        <f>ROUND(I267*H267,2)</f>
        <v>0</v>
      </c>
      <c r="K267" s="214"/>
      <c r="L267" s="46"/>
      <c r="M267" s="215" t="s">
        <v>19</v>
      </c>
      <c r="N267" s="216" t="s">
        <v>41</v>
      </c>
      <c r="O267" s="86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9" t="s">
        <v>128</v>
      </c>
      <c r="AT267" s="219" t="s">
        <v>124</v>
      </c>
      <c r="AU267" s="219" t="s">
        <v>80</v>
      </c>
      <c r="AY267" s="19" t="s">
        <v>122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9" t="s">
        <v>78</v>
      </c>
      <c r="BK267" s="220">
        <f>ROUND(I267*H267,2)</f>
        <v>0</v>
      </c>
      <c r="BL267" s="19" t="s">
        <v>128</v>
      </c>
      <c r="BM267" s="219" t="s">
        <v>544</v>
      </c>
    </row>
    <row r="268" s="2" customFormat="1">
      <c r="A268" s="40"/>
      <c r="B268" s="41"/>
      <c r="C268" s="42"/>
      <c r="D268" s="221" t="s">
        <v>130</v>
      </c>
      <c r="E268" s="42"/>
      <c r="F268" s="222" t="s">
        <v>359</v>
      </c>
      <c r="G268" s="42"/>
      <c r="H268" s="42"/>
      <c r="I268" s="223"/>
      <c r="J268" s="42"/>
      <c r="K268" s="42"/>
      <c r="L268" s="46"/>
      <c r="M268" s="224"/>
      <c r="N268" s="225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130</v>
      </c>
      <c r="AU268" s="19" t="s">
        <v>80</v>
      </c>
    </row>
    <row r="269" s="13" customFormat="1">
      <c r="A269" s="13"/>
      <c r="B269" s="226"/>
      <c r="C269" s="227"/>
      <c r="D269" s="221" t="s">
        <v>132</v>
      </c>
      <c r="E269" s="228" t="s">
        <v>19</v>
      </c>
      <c r="F269" s="229" t="s">
        <v>545</v>
      </c>
      <c r="G269" s="227"/>
      <c r="H269" s="230">
        <v>62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132</v>
      </c>
      <c r="AU269" s="236" t="s">
        <v>80</v>
      </c>
      <c r="AV269" s="13" t="s">
        <v>80</v>
      </c>
      <c r="AW269" s="13" t="s">
        <v>32</v>
      </c>
      <c r="AX269" s="13" t="s">
        <v>70</v>
      </c>
      <c r="AY269" s="236" t="s">
        <v>122</v>
      </c>
    </row>
    <row r="270" s="14" customFormat="1">
      <c r="A270" s="14"/>
      <c r="B270" s="237"/>
      <c r="C270" s="238"/>
      <c r="D270" s="221" t="s">
        <v>132</v>
      </c>
      <c r="E270" s="239" t="s">
        <v>19</v>
      </c>
      <c r="F270" s="240" t="s">
        <v>134</v>
      </c>
      <c r="G270" s="238"/>
      <c r="H270" s="241">
        <v>62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132</v>
      </c>
      <c r="AU270" s="247" t="s">
        <v>80</v>
      </c>
      <c r="AV270" s="14" t="s">
        <v>128</v>
      </c>
      <c r="AW270" s="14" t="s">
        <v>32</v>
      </c>
      <c r="AX270" s="14" t="s">
        <v>78</v>
      </c>
      <c r="AY270" s="247" t="s">
        <v>122</v>
      </c>
    </row>
    <row r="271" s="2" customFormat="1" ht="16.5" customHeight="1">
      <c r="A271" s="40"/>
      <c r="B271" s="41"/>
      <c r="C271" s="248" t="s">
        <v>355</v>
      </c>
      <c r="D271" s="248" t="s">
        <v>174</v>
      </c>
      <c r="E271" s="249" t="s">
        <v>362</v>
      </c>
      <c r="F271" s="250" t="s">
        <v>363</v>
      </c>
      <c r="G271" s="251" t="s">
        <v>147</v>
      </c>
      <c r="H271" s="252">
        <v>0.85199999999999998</v>
      </c>
      <c r="I271" s="253"/>
      <c r="J271" s="254">
        <f>ROUND(I271*H271,2)</f>
        <v>0</v>
      </c>
      <c r="K271" s="255"/>
      <c r="L271" s="256"/>
      <c r="M271" s="257" t="s">
        <v>19</v>
      </c>
      <c r="N271" s="258" t="s">
        <v>41</v>
      </c>
      <c r="O271" s="86"/>
      <c r="P271" s="217">
        <f>O271*H271</f>
        <v>0</v>
      </c>
      <c r="Q271" s="217">
        <v>0.65000000000000002</v>
      </c>
      <c r="R271" s="217">
        <f>Q271*H271</f>
        <v>0.55379999999999996</v>
      </c>
      <c r="S271" s="217">
        <v>0</v>
      </c>
      <c r="T271" s="218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9" t="s">
        <v>168</v>
      </c>
      <c r="AT271" s="219" t="s">
        <v>174</v>
      </c>
      <c r="AU271" s="219" t="s">
        <v>80</v>
      </c>
      <c r="AY271" s="19" t="s">
        <v>122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19" t="s">
        <v>78</v>
      </c>
      <c r="BK271" s="220">
        <f>ROUND(I271*H271,2)</f>
        <v>0</v>
      </c>
      <c r="BL271" s="19" t="s">
        <v>128</v>
      </c>
      <c r="BM271" s="219" t="s">
        <v>546</v>
      </c>
    </row>
    <row r="272" s="13" customFormat="1">
      <c r="A272" s="13"/>
      <c r="B272" s="226"/>
      <c r="C272" s="227"/>
      <c r="D272" s="221" t="s">
        <v>132</v>
      </c>
      <c r="E272" s="228" t="s">
        <v>19</v>
      </c>
      <c r="F272" s="229" t="s">
        <v>547</v>
      </c>
      <c r="G272" s="227"/>
      <c r="H272" s="230">
        <v>0.85199999999999998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132</v>
      </c>
      <c r="AU272" s="236" t="s">
        <v>80</v>
      </c>
      <c r="AV272" s="13" t="s">
        <v>80</v>
      </c>
      <c r="AW272" s="13" t="s">
        <v>32</v>
      </c>
      <c r="AX272" s="13" t="s">
        <v>78</v>
      </c>
      <c r="AY272" s="236" t="s">
        <v>122</v>
      </c>
    </row>
    <row r="273" s="2" customFormat="1" ht="33" customHeight="1">
      <c r="A273" s="40"/>
      <c r="B273" s="41"/>
      <c r="C273" s="207" t="s">
        <v>361</v>
      </c>
      <c r="D273" s="207" t="s">
        <v>124</v>
      </c>
      <c r="E273" s="208" t="s">
        <v>372</v>
      </c>
      <c r="F273" s="209" t="s">
        <v>373</v>
      </c>
      <c r="G273" s="210" t="s">
        <v>246</v>
      </c>
      <c r="H273" s="211">
        <v>1285.8</v>
      </c>
      <c r="I273" s="212"/>
      <c r="J273" s="213">
        <f>ROUND(I273*H273,2)</f>
        <v>0</v>
      </c>
      <c r="K273" s="214"/>
      <c r="L273" s="46"/>
      <c r="M273" s="215" t="s">
        <v>19</v>
      </c>
      <c r="N273" s="216" t="s">
        <v>41</v>
      </c>
      <c r="O273" s="86"/>
      <c r="P273" s="217">
        <f>O273*H273</f>
        <v>0</v>
      </c>
      <c r="Q273" s="217">
        <v>0.0061999999999999998</v>
      </c>
      <c r="R273" s="217">
        <f>Q273*H273</f>
        <v>7.9719599999999993</v>
      </c>
      <c r="S273" s="217">
        <v>0</v>
      </c>
      <c r="T273" s="218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9" t="s">
        <v>128</v>
      </c>
      <c r="AT273" s="219" t="s">
        <v>124</v>
      </c>
      <c r="AU273" s="219" t="s">
        <v>80</v>
      </c>
      <c r="AY273" s="19" t="s">
        <v>122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19" t="s">
        <v>78</v>
      </c>
      <c r="BK273" s="220">
        <f>ROUND(I273*H273,2)</f>
        <v>0</v>
      </c>
      <c r="BL273" s="19" t="s">
        <v>128</v>
      </c>
      <c r="BM273" s="219" t="s">
        <v>548</v>
      </c>
    </row>
    <row r="274" s="2" customFormat="1">
      <c r="A274" s="40"/>
      <c r="B274" s="41"/>
      <c r="C274" s="42"/>
      <c r="D274" s="221" t="s">
        <v>130</v>
      </c>
      <c r="E274" s="42"/>
      <c r="F274" s="222" t="s">
        <v>375</v>
      </c>
      <c r="G274" s="42"/>
      <c r="H274" s="42"/>
      <c r="I274" s="223"/>
      <c r="J274" s="42"/>
      <c r="K274" s="42"/>
      <c r="L274" s="46"/>
      <c r="M274" s="224"/>
      <c r="N274" s="225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130</v>
      </c>
      <c r="AU274" s="19" t="s">
        <v>80</v>
      </c>
    </row>
    <row r="275" s="13" customFormat="1">
      <c r="A275" s="13"/>
      <c r="B275" s="226"/>
      <c r="C275" s="227"/>
      <c r="D275" s="221" t="s">
        <v>132</v>
      </c>
      <c r="E275" s="228" t="s">
        <v>19</v>
      </c>
      <c r="F275" s="229" t="s">
        <v>549</v>
      </c>
      <c r="G275" s="227"/>
      <c r="H275" s="230">
        <v>496</v>
      </c>
      <c r="I275" s="231"/>
      <c r="J275" s="227"/>
      <c r="K275" s="227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132</v>
      </c>
      <c r="AU275" s="236" t="s">
        <v>80</v>
      </c>
      <c r="AV275" s="13" t="s">
        <v>80</v>
      </c>
      <c r="AW275" s="13" t="s">
        <v>32</v>
      </c>
      <c r="AX275" s="13" t="s">
        <v>70</v>
      </c>
      <c r="AY275" s="236" t="s">
        <v>122</v>
      </c>
    </row>
    <row r="276" s="13" customFormat="1">
      <c r="A276" s="13"/>
      <c r="B276" s="226"/>
      <c r="C276" s="227"/>
      <c r="D276" s="221" t="s">
        <v>132</v>
      </c>
      <c r="E276" s="228" t="s">
        <v>19</v>
      </c>
      <c r="F276" s="229" t="s">
        <v>550</v>
      </c>
      <c r="G276" s="227"/>
      <c r="H276" s="230">
        <v>372</v>
      </c>
      <c r="I276" s="231"/>
      <c r="J276" s="227"/>
      <c r="K276" s="227"/>
      <c r="L276" s="232"/>
      <c r="M276" s="233"/>
      <c r="N276" s="234"/>
      <c r="O276" s="234"/>
      <c r="P276" s="234"/>
      <c r="Q276" s="234"/>
      <c r="R276" s="234"/>
      <c r="S276" s="234"/>
      <c r="T276" s="23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6" t="s">
        <v>132</v>
      </c>
      <c r="AU276" s="236" t="s">
        <v>80</v>
      </c>
      <c r="AV276" s="13" t="s">
        <v>80</v>
      </c>
      <c r="AW276" s="13" t="s">
        <v>32</v>
      </c>
      <c r="AX276" s="13" t="s">
        <v>70</v>
      </c>
      <c r="AY276" s="236" t="s">
        <v>122</v>
      </c>
    </row>
    <row r="277" s="13" customFormat="1">
      <c r="A277" s="13"/>
      <c r="B277" s="226"/>
      <c r="C277" s="227"/>
      <c r="D277" s="221" t="s">
        <v>132</v>
      </c>
      <c r="E277" s="228" t="s">
        <v>19</v>
      </c>
      <c r="F277" s="229" t="s">
        <v>551</v>
      </c>
      <c r="G277" s="227"/>
      <c r="H277" s="230">
        <v>121.5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132</v>
      </c>
      <c r="AU277" s="236" t="s">
        <v>80</v>
      </c>
      <c r="AV277" s="13" t="s">
        <v>80</v>
      </c>
      <c r="AW277" s="13" t="s">
        <v>32</v>
      </c>
      <c r="AX277" s="13" t="s">
        <v>70</v>
      </c>
      <c r="AY277" s="236" t="s">
        <v>122</v>
      </c>
    </row>
    <row r="278" s="13" customFormat="1">
      <c r="A278" s="13"/>
      <c r="B278" s="226"/>
      <c r="C278" s="227"/>
      <c r="D278" s="221" t="s">
        <v>132</v>
      </c>
      <c r="E278" s="228" t="s">
        <v>19</v>
      </c>
      <c r="F278" s="229" t="s">
        <v>552</v>
      </c>
      <c r="G278" s="227"/>
      <c r="H278" s="230">
        <v>166.80000000000001</v>
      </c>
      <c r="I278" s="231"/>
      <c r="J278" s="227"/>
      <c r="K278" s="227"/>
      <c r="L278" s="232"/>
      <c r="M278" s="233"/>
      <c r="N278" s="234"/>
      <c r="O278" s="234"/>
      <c r="P278" s="234"/>
      <c r="Q278" s="234"/>
      <c r="R278" s="234"/>
      <c r="S278" s="234"/>
      <c r="T278" s="23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6" t="s">
        <v>132</v>
      </c>
      <c r="AU278" s="236" t="s">
        <v>80</v>
      </c>
      <c r="AV278" s="13" t="s">
        <v>80</v>
      </c>
      <c r="AW278" s="13" t="s">
        <v>32</v>
      </c>
      <c r="AX278" s="13" t="s">
        <v>70</v>
      </c>
      <c r="AY278" s="236" t="s">
        <v>122</v>
      </c>
    </row>
    <row r="279" s="13" customFormat="1">
      <c r="A279" s="13"/>
      <c r="B279" s="226"/>
      <c r="C279" s="227"/>
      <c r="D279" s="221" t="s">
        <v>132</v>
      </c>
      <c r="E279" s="228" t="s">
        <v>19</v>
      </c>
      <c r="F279" s="229" t="s">
        <v>553</v>
      </c>
      <c r="G279" s="227"/>
      <c r="H279" s="230">
        <v>129.5</v>
      </c>
      <c r="I279" s="231"/>
      <c r="J279" s="227"/>
      <c r="K279" s="227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132</v>
      </c>
      <c r="AU279" s="236" t="s">
        <v>80</v>
      </c>
      <c r="AV279" s="13" t="s">
        <v>80</v>
      </c>
      <c r="AW279" s="13" t="s">
        <v>32</v>
      </c>
      <c r="AX279" s="13" t="s">
        <v>70</v>
      </c>
      <c r="AY279" s="236" t="s">
        <v>122</v>
      </c>
    </row>
    <row r="280" s="14" customFormat="1">
      <c r="A280" s="14"/>
      <c r="B280" s="237"/>
      <c r="C280" s="238"/>
      <c r="D280" s="221" t="s">
        <v>132</v>
      </c>
      <c r="E280" s="239" t="s">
        <v>19</v>
      </c>
      <c r="F280" s="240" t="s">
        <v>134</v>
      </c>
      <c r="G280" s="238"/>
      <c r="H280" s="241">
        <v>1285.8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7" t="s">
        <v>132</v>
      </c>
      <c r="AU280" s="247" t="s">
        <v>80</v>
      </c>
      <c r="AV280" s="14" t="s">
        <v>128</v>
      </c>
      <c r="AW280" s="14" t="s">
        <v>32</v>
      </c>
      <c r="AX280" s="14" t="s">
        <v>78</v>
      </c>
      <c r="AY280" s="247" t="s">
        <v>122</v>
      </c>
    </row>
    <row r="281" s="2" customFormat="1" ht="16.5" customHeight="1">
      <c r="A281" s="40"/>
      <c r="B281" s="41"/>
      <c r="C281" s="207" t="s">
        <v>366</v>
      </c>
      <c r="D281" s="207" t="s">
        <v>124</v>
      </c>
      <c r="E281" s="208" t="s">
        <v>381</v>
      </c>
      <c r="F281" s="209" t="s">
        <v>382</v>
      </c>
      <c r="G281" s="210" t="s">
        <v>246</v>
      </c>
      <c r="H281" s="211">
        <v>40</v>
      </c>
      <c r="I281" s="212"/>
      <c r="J281" s="213">
        <f>ROUND(I281*H281,2)</f>
        <v>0</v>
      </c>
      <c r="K281" s="214"/>
      <c r="L281" s="46"/>
      <c r="M281" s="215" t="s">
        <v>19</v>
      </c>
      <c r="N281" s="216" t="s">
        <v>41</v>
      </c>
      <c r="O281" s="86"/>
      <c r="P281" s="217">
        <f>O281*H281</f>
        <v>0</v>
      </c>
      <c r="Q281" s="217">
        <v>0.064519999999999994</v>
      </c>
      <c r="R281" s="217">
        <f>Q281*H281</f>
        <v>2.5808</v>
      </c>
      <c r="S281" s="217">
        <v>0</v>
      </c>
      <c r="T281" s="218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9" t="s">
        <v>128</v>
      </c>
      <c r="AT281" s="219" t="s">
        <v>124</v>
      </c>
      <c r="AU281" s="219" t="s">
        <v>80</v>
      </c>
      <c r="AY281" s="19" t="s">
        <v>122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19" t="s">
        <v>78</v>
      </c>
      <c r="BK281" s="220">
        <f>ROUND(I281*H281,2)</f>
        <v>0</v>
      </c>
      <c r="BL281" s="19" t="s">
        <v>128</v>
      </c>
      <c r="BM281" s="219" t="s">
        <v>554</v>
      </c>
    </row>
    <row r="282" s="2" customFormat="1">
      <c r="A282" s="40"/>
      <c r="B282" s="41"/>
      <c r="C282" s="42"/>
      <c r="D282" s="221" t="s">
        <v>130</v>
      </c>
      <c r="E282" s="42"/>
      <c r="F282" s="222" t="s">
        <v>375</v>
      </c>
      <c r="G282" s="42"/>
      <c r="H282" s="42"/>
      <c r="I282" s="223"/>
      <c r="J282" s="42"/>
      <c r="K282" s="42"/>
      <c r="L282" s="46"/>
      <c r="M282" s="224"/>
      <c r="N282" s="225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130</v>
      </c>
      <c r="AU282" s="19" t="s">
        <v>80</v>
      </c>
    </row>
    <row r="283" s="13" customFormat="1">
      <c r="A283" s="13"/>
      <c r="B283" s="226"/>
      <c r="C283" s="227"/>
      <c r="D283" s="221" t="s">
        <v>132</v>
      </c>
      <c r="E283" s="228" t="s">
        <v>19</v>
      </c>
      <c r="F283" s="229" t="s">
        <v>555</v>
      </c>
      <c r="G283" s="227"/>
      <c r="H283" s="230">
        <v>40</v>
      </c>
      <c r="I283" s="231"/>
      <c r="J283" s="227"/>
      <c r="K283" s="227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132</v>
      </c>
      <c r="AU283" s="236" t="s">
        <v>80</v>
      </c>
      <c r="AV283" s="13" t="s">
        <v>80</v>
      </c>
      <c r="AW283" s="13" t="s">
        <v>32</v>
      </c>
      <c r="AX283" s="13" t="s">
        <v>70</v>
      </c>
      <c r="AY283" s="236" t="s">
        <v>122</v>
      </c>
    </row>
    <row r="284" s="14" customFormat="1">
      <c r="A284" s="14"/>
      <c r="B284" s="237"/>
      <c r="C284" s="238"/>
      <c r="D284" s="221" t="s">
        <v>132</v>
      </c>
      <c r="E284" s="239" t="s">
        <v>19</v>
      </c>
      <c r="F284" s="240" t="s">
        <v>134</v>
      </c>
      <c r="G284" s="238"/>
      <c r="H284" s="241">
        <v>40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7" t="s">
        <v>132</v>
      </c>
      <c r="AU284" s="247" t="s">
        <v>80</v>
      </c>
      <c r="AV284" s="14" t="s">
        <v>128</v>
      </c>
      <c r="AW284" s="14" t="s">
        <v>32</v>
      </c>
      <c r="AX284" s="14" t="s">
        <v>78</v>
      </c>
      <c r="AY284" s="247" t="s">
        <v>122</v>
      </c>
    </row>
    <row r="285" s="2" customFormat="1" ht="21.75" customHeight="1">
      <c r="A285" s="40"/>
      <c r="B285" s="41"/>
      <c r="C285" s="207" t="s">
        <v>371</v>
      </c>
      <c r="D285" s="207" t="s">
        <v>124</v>
      </c>
      <c r="E285" s="208" t="s">
        <v>386</v>
      </c>
      <c r="F285" s="209" t="s">
        <v>387</v>
      </c>
      <c r="G285" s="210" t="s">
        <v>388</v>
      </c>
      <c r="H285" s="211">
        <v>31</v>
      </c>
      <c r="I285" s="212"/>
      <c r="J285" s="213">
        <f>ROUND(I285*H285,2)</f>
        <v>0</v>
      </c>
      <c r="K285" s="214"/>
      <c r="L285" s="46"/>
      <c r="M285" s="286" t="s">
        <v>19</v>
      </c>
      <c r="N285" s="287" t="s">
        <v>41</v>
      </c>
      <c r="O285" s="271"/>
      <c r="P285" s="288">
        <f>O285*H285</f>
        <v>0</v>
      </c>
      <c r="Q285" s="288">
        <v>0</v>
      </c>
      <c r="R285" s="288">
        <f>Q285*H285</f>
        <v>0</v>
      </c>
      <c r="S285" s="288">
        <v>0</v>
      </c>
      <c r="T285" s="289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9" t="s">
        <v>128</v>
      </c>
      <c r="AT285" s="219" t="s">
        <v>124</v>
      </c>
      <c r="AU285" s="219" t="s">
        <v>80</v>
      </c>
      <c r="AY285" s="19" t="s">
        <v>122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9" t="s">
        <v>78</v>
      </c>
      <c r="BK285" s="220">
        <f>ROUND(I285*H285,2)</f>
        <v>0</v>
      </c>
      <c r="BL285" s="19" t="s">
        <v>128</v>
      </c>
      <c r="BM285" s="219" t="s">
        <v>556</v>
      </c>
    </row>
    <row r="286" s="2" customFormat="1" ht="6.96" customHeight="1">
      <c r="A286" s="40"/>
      <c r="B286" s="61"/>
      <c r="C286" s="62"/>
      <c r="D286" s="62"/>
      <c r="E286" s="62"/>
      <c r="F286" s="62"/>
      <c r="G286" s="62"/>
      <c r="H286" s="62"/>
      <c r="I286" s="62"/>
      <c r="J286" s="62"/>
      <c r="K286" s="62"/>
      <c r="L286" s="46"/>
      <c r="M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</row>
  </sheetData>
  <sheetProtection sheet="1" autoFilter="0" formatColumns="0" formatRows="0" objects="1" scenarios="1" spinCount="100000" saltValue="WnqPnfWTx4XixlUWLBTxnT6yYFyUw4oqCjA1wMRvDTNXJFWBfYo38h/6cL7af34DpvbL71bGpnsds6tQlDQu0w==" hashValue="Ola6K07PzZqOBRvLzgVOxXHEneq5mra0+aHcy18Ws/D2N4xxic8LcheNhtnhaECOeowdjnoqshEbX7wChxXwJw==" algorithmName="SHA-512" password="CC35"/>
  <autoFilter ref="C83:K28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94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 v k.ú. Stará Ves u Přerova - etapa I.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557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19. 5. 2020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ROUND((SUM(BE84:BE266)),  2)</f>
        <v>0</v>
      </c>
      <c r="G33" s="40"/>
      <c r="H33" s="40"/>
      <c r="I33" s="150">
        <v>0.20999999999999999</v>
      </c>
      <c r="J33" s="149">
        <f>ROUND(((SUM(BE84:BE266))*I33),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ROUND((SUM(BF84:BF266)),  2)</f>
        <v>0</v>
      </c>
      <c r="G34" s="40"/>
      <c r="H34" s="40"/>
      <c r="I34" s="150">
        <v>0.14999999999999999</v>
      </c>
      <c r="J34" s="149">
        <f>ROUND(((SUM(BF84:BF266))*I34),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ROUND((SUM(BG84:BG266)),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ROUND((SUM(BH84:BH266)),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ROUND((SUM(BI84:BI266)),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 v k.ú. Stará Ves u Přerova - etapa I.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02/20/05 - Lokální biokoridor LBK 10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Stará Ves u Přerova</v>
      </c>
      <c r="G52" s="42"/>
      <c r="H52" s="42"/>
      <c r="I52" s="34" t="s">
        <v>23</v>
      </c>
      <c r="J52" s="74" t="str">
        <f>IF(J12="","",J12)</f>
        <v>19. 5. 2020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7"/>
      <c r="C60" s="168"/>
      <c r="D60" s="169" t="s">
        <v>101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102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103</v>
      </c>
      <c r="E62" s="176"/>
      <c r="F62" s="176"/>
      <c r="G62" s="176"/>
      <c r="H62" s="176"/>
      <c r="I62" s="176"/>
      <c r="J62" s="177">
        <f>J134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21.84" customHeight="1">
      <c r="A63" s="10"/>
      <c r="B63" s="173"/>
      <c r="C63" s="174"/>
      <c r="D63" s="175" t="s">
        <v>413</v>
      </c>
      <c r="E63" s="176"/>
      <c r="F63" s="176"/>
      <c r="G63" s="176"/>
      <c r="H63" s="176"/>
      <c r="I63" s="176"/>
      <c r="J63" s="177">
        <f>J241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104</v>
      </c>
      <c r="E64" s="176"/>
      <c r="F64" s="176"/>
      <c r="G64" s="176"/>
      <c r="H64" s="176"/>
      <c r="I64" s="176"/>
      <c r="J64" s="177">
        <f>J244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107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Realizace společných zařízení v k.ú. Stará Ves u Přerova - etapa I.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95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02/20/05 - Lokální biokoridor LBK 10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Stará Ves u Přerova</v>
      </c>
      <c r="G78" s="42"/>
      <c r="H78" s="42"/>
      <c r="I78" s="34" t="s">
        <v>23</v>
      </c>
      <c r="J78" s="74" t="str">
        <f>IF(J12="","",J12)</f>
        <v>19. 5. 2020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31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33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108</v>
      </c>
      <c r="D83" s="182" t="s">
        <v>55</v>
      </c>
      <c r="E83" s="182" t="s">
        <v>51</v>
      </c>
      <c r="F83" s="182" t="s">
        <v>52</v>
      </c>
      <c r="G83" s="182" t="s">
        <v>109</v>
      </c>
      <c r="H83" s="182" t="s">
        <v>110</v>
      </c>
      <c r="I83" s="182" t="s">
        <v>111</v>
      </c>
      <c r="J83" s="183" t="s">
        <v>99</v>
      </c>
      <c r="K83" s="184" t="s">
        <v>112</v>
      </c>
      <c r="L83" s="185"/>
      <c r="M83" s="94" t="s">
        <v>19</v>
      </c>
      <c r="N83" s="95" t="s">
        <v>40</v>
      </c>
      <c r="O83" s="95" t="s">
        <v>113</v>
      </c>
      <c r="P83" s="95" t="s">
        <v>114</v>
      </c>
      <c r="Q83" s="95" t="s">
        <v>115</v>
      </c>
      <c r="R83" s="95" t="s">
        <v>116</v>
      </c>
      <c r="S83" s="95" t="s">
        <v>117</v>
      </c>
      <c r="T83" s="96" t="s">
        <v>118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119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7"/>
      <c r="N84" s="187"/>
      <c r="O84" s="98"/>
      <c r="P84" s="188">
        <f>P85</f>
        <v>0</v>
      </c>
      <c r="Q84" s="98"/>
      <c r="R84" s="188">
        <f>R85</f>
        <v>33.504180000000005</v>
      </c>
      <c r="S84" s="98"/>
      <c r="T84" s="189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69</v>
      </c>
      <c r="AU84" s="19" t="s">
        <v>100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69</v>
      </c>
      <c r="E85" s="194" t="s">
        <v>120</v>
      </c>
      <c r="F85" s="194" t="s">
        <v>121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P86+P244</f>
        <v>0</v>
      </c>
      <c r="Q85" s="199"/>
      <c r="R85" s="200">
        <f>R86+R244</f>
        <v>33.504180000000005</v>
      </c>
      <c r="S85" s="199"/>
      <c r="T85" s="201">
        <f>T86+T244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78</v>
      </c>
      <c r="AT85" s="203" t="s">
        <v>69</v>
      </c>
      <c r="AU85" s="203" t="s">
        <v>70</v>
      </c>
      <c r="AY85" s="202" t="s">
        <v>122</v>
      </c>
      <c r="BK85" s="204">
        <f>BK86+BK244</f>
        <v>0</v>
      </c>
    </row>
    <row r="86" s="12" customFormat="1" ht="22.8" customHeight="1">
      <c r="A86" s="12"/>
      <c r="B86" s="191"/>
      <c r="C86" s="192"/>
      <c r="D86" s="193" t="s">
        <v>69</v>
      </c>
      <c r="E86" s="205" t="s">
        <v>78</v>
      </c>
      <c r="F86" s="205" t="s">
        <v>123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P87+SUM(P88:P134)</f>
        <v>0</v>
      </c>
      <c r="Q86" s="199"/>
      <c r="R86" s="200">
        <f>R87+SUM(R88:R134)</f>
        <v>19.710690000000003</v>
      </c>
      <c r="S86" s="199"/>
      <c r="T86" s="201">
        <f>T87+SUM(T88:T134)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78</v>
      </c>
      <c r="AT86" s="203" t="s">
        <v>69</v>
      </c>
      <c r="AU86" s="203" t="s">
        <v>78</v>
      </c>
      <c r="AY86" s="202" t="s">
        <v>122</v>
      </c>
      <c r="BK86" s="204">
        <f>BK87+SUM(BK88:BK134)</f>
        <v>0</v>
      </c>
    </row>
    <row r="87" s="2" customFormat="1" ht="16.5" customHeight="1">
      <c r="A87" s="40"/>
      <c r="B87" s="41"/>
      <c r="C87" s="207" t="s">
        <v>78</v>
      </c>
      <c r="D87" s="207" t="s">
        <v>124</v>
      </c>
      <c r="E87" s="208" t="s">
        <v>125</v>
      </c>
      <c r="F87" s="209" t="s">
        <v>126</v>
      </c>
      <c r="G87" s="210" t="s">
        <v>127</v>
      </c>
      <c r="H87" s="211">
        <v>10456</v>
      </c>
      <c r="I87" s="212"/>
      <c r="J87" s="213">
        <f>ROUND(I87*H87,2)</f>
        <v>0</v>
      </c>
      <c r="K87" s="214"/>
      <c r="L87" s="46"/>
      <c r="M87" s="215" t="s">
        <v>19</v>
      </c>
      <c r="N87" s="216" t="s">
        <v>41</v>
      </c>
      <c r="O87" s="86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128</v>
      </c>
      <c r="AT87" s="219" t="s">
        <v>124</v>
      </c>
      <c r="AU87" s="219" t="s">
        <v>80</v>
      </c>
      <c r="AY87" s="19" t="s">
        <v>122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9" t="s">
        <v>78</v>
      </c>
      <c r="BK87" s="220">
        <f>ROUND(I87*H87,2)</f>
        <v>0</v>
      </c>
      <c r="BL87" s="19" t="s">
        <v>128</v>
      </c>
      <c r="BM87" s="219" t="s">
        <v>558</v>
      </c>
    </row>
    <row r="88" s="2" customFormat="1">
      <c r="A88" s="40"/>
      <c r="B88" s="41"/>
      <c r="C88" s="42"/>
      <c r="D88" s="221" t="s">
        <v>130</v>
      </c>
      <c r="E88" s="42"/>
      <c r="F88" s="222" t="s">
        <v>131</v>
      </c>
      <c r="G88" s="42"/>
      <c r="H88" s="42"/>
      <c r="I88" s="223"/>
      <c r="J88" s="42"/>
      <c r="K88" s="42"/>
      <c r="L88" s="46"/>
      <c r="M88" s="224"/>
      <c r="N88" s="22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130</v>
      </c>
      <c r="AU88" s="19" t="s">
        <v>80</v>
      </c>
    </row>
    <row r="89" s="13" customFormat="1">
      <c r="A89" s="13"/>
      <c r="B89" s="226"/>
      <c r="C89" s="227"/>
      <c r="D89" s="221" t="s">
        <v>132</v>
      </c>
      <c r="E89" s="228" t="s">
        <v>19</v>
      </c>
      <c r="F89" s="229" t="s">
        <v>559</v>
      </c>
      <c r="G89" s="227"/>
      <c r="H89" s="230">
        <v>10456</v>
      </c>
      <c r="I89" s="231"/>
      <c r="J89" s="227"/>
      <c r="K89" s="227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132</v>
      </c>
      <c r="AU89" s="236" t="s">
        <v>80</v>
      </c>
      <c r="AV89" s="13" t="s">
        <v>80</v>
      </c>
      <c r="AW89" s="13" t="s">
        <v>32</v>
      </c>
      <c r="AX89" s="13" t="s">
        <v>70</v>
      </c>
      <c r="AY89" s="236" t="s">
        <v>122</v>
      </c>
    </row>
    <row r="90" s="14" customFormat="1">
      <c r="A90" s="14"/>
      <c r="B90" s="237"/>
      <c r="C90" s="238"/>
      <c r="D90" s="221" t="s">
        <v>132</v>
      </c>
      <c r="E90" s="239" t="s">
        <v>19</v>
      </c>
      <c r="F90" s="240" t="s">
        <v>134</v>
      </c>
      <c r="G90" s="238"/>
      <c r="H90" s="241">
        <v>10456</v>
      </c>
      <c r="I90" s="242"/>
      <c r="J90" s="238"/>
      <c r="K90" s="238"/>
      <c r="L90" s="243"/>
      <c r="M90" s="244"/>
      <c r="N90" s="245"/>
      <c r="O90" s="245"/>
      <c r="P90" s="245"/>
      <c r="Q90" s="245"/>
      <c r="R90" s="245"/>
      <c r="S90" s="245"/>
      <c r="T90" s="246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7" t="s">
        <v>132</v>
      </c>
      <c r="AU90" s="247" t="s">
        <v>80</v>
      </c>
      <c r="AV90" s="14" t="s">
        <v>128</v>
      </c>
      <c r="AW90" s="14" t="s">
        <v>32</v>
      </c>
      <c r="AX90" s="14" t="s">
        <v>78</v>
      </c>
      <c r="AY90" s="247" t="s">
        <v>122</v>
      </c>
    </row>
    <row r="91" s="2" customFormat="1" ht="33" customHeight="1">
      <c r="A91" s="40"/>
      <c r="B91" s="41"/>
      <c r="C91" s="207" t="s">
        <v>80</v>
      </c>
      <c r="D91" s="207" t="s">
        <v>124</v>
      </c>
      <c r="E91" s="208" t="s">
        <v>416</v>
      </c>
      <c r="F91" s="209" t="s">
        <v>417</v>
      </c>
      <c r="G91" s="210" t="s">
        <v>127</v>
      </c>
      <c r="H91" s="211">
        <v>10456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41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128</v>
      </c>
      <c r="AT91" s="219" t="s">
        <v>124</v>
      </c>
      <c r="AU91" s="219" t="s">
        <v>80</v>
      </c>
      <c r="AY91" s="19" t="s">
        <v>122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78</v>
      </c>
      <c r="BK91" s="220">
        <f>ROUND(I91*H91,2)</f>
        <v>0</v>
      </c>
      <c r="BL91" s="19" t="s">
        <v>128</v>
      </c>
      <c r="BM91" s="219" t="s">
        <v>560</v>
      </c>
    </row>
    <row r="92" s="2" customFormat="1">
      <c r="A92" s="40"/>
      <c r="B92" s="41"/>
      <c r="C92" s="42"/>
      <c r="D92" s="221" t="s">
        <v>130</v>
      </c>
      <c r="E92" s="42"/>
      <c r="F92" s="222" t="s">
        <v>419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130</v>
      </c>
      <c r="AU92" s="19" t="s">
        <v>80</v>
      </c>
    </row>
    <row r="93" s="13" customFormat="1">
      <c r="A93" s="13"/>
      <c r="B93" s="226"/>
      <c r="C93" s="227"/>
      <c r="D93" s="221" t="s">
        <v>132</v>
      </c>
      <c r="E93" s="228" t="s">
        <v>19</v>
      </c>
      <c r="F93" s="229" t="s">
        <v>561</v>
      </c>
      <c r="G93" s="227"/>
      <c r="H93" s="230">
        <v>2547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132</v>
      </c>
      <c r="AU93" s="236" t="s">
        <v>80</v>
      </c>
      <c r="AV93" s="13" t="s">
        <v>80</v>
      </c>
      <c r="AW93" s="13" t="s">
        <v>32</v>
      </c>
      <c r="AX93" s="13" t="s">
        <v>70</v>
      </c>
      <c r="AY93" s="236" t="s">
        <v>122</v>
      </c>
    </row>
    <row r="94" s="13" customFormat="1">
      <c r="A94" s="13"/>
      <c r="B94" s="226"/>
      <c r="C94" s="227"/>
      <c r="D94" s="221" t="s">
        <v>132</v>
      </c>
      <c r="E94" s="228" t="s">
        <v>19</v>
      </c>
      <c r="F94" s="229" t="s">
        <v>562</v>
      </c>
      <c r="G94" s="227"/>
      <c r="H94" s="230">
        <v>5436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132</v>
      </c>
      <c r="AU94" s="236" t="s">
        <v>80</v>
      </c>
      <c r="AV94" s="13" t="s">
        <v>80</v>
      </c>
      <c r="AW94" s="13" t="s">
        <v>32</v>
      </c>
      <c r="AX94" s="13" t="s">
        <v>70</v>
      </c>
      <c r="AY94" s="236" t="s">
        <v>122</v>
      </c>
    </row>
    <row r="95" s="13" customFormat="1">
      <c r="A95" s="13"/>
      <c r="B95" s="226"/>
      <c r="C95" s="227"/>
      <c r="D95" s="221" t="s">
        <v>132</v>
      </c>
      <c r="E95" s="228" t="s">
        <v>19</v>
      </c>
      <c r="F95" s="229" t="s">
        <v>563</v>
      </c>
      <c r="G95" s="227"/>
      <c r="H95" s="230">
        <v>2473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132</v>
      </c>
      <c r="AU95" s="236" t="s">
        <v>80</v>
      </c>
      <c r="AV95" s="13" t="s">
        <v>80</v>
      </c>
      <c r="AW95" s="13" t="s">
        <v>32</v>
      </c>
      <c r="AX95" s="13" t="s">
        <v>70</v>
      </c>
      <c r="AY95" s="236" t="s">
        <v>122</v>
      </c>
    </row>
    <row r="96" s="14" customFormat="1">
      <c r="A96" s="14"/>
      <c r="B96" s="237"/>
      <c r="C96" s="238"/>
      <c r="D96" s="221" t="s">
        <v>132</v>
      </c>
      <c r="E96" s="239" t="s">
        <v>19</v>
      </c>
      <c r="F96" s="240" t="s">
        <v>134</v>
      </c>
      <c r="G96" s="238"/>
      <c r="H96" s="241">
        <v>10456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132</v>
      </c>
      <c r="AU96" s="247" t="s">
        <v>80</v>
      </c>
      <c r="AV96" s="14" t="s">
        <v>128</v>
      </c>
      <c r="AW96" s="14" t="s">
        <v>32</v>
      </c>
      <c r="AX96" s="14" t="s">
        <v>78</v>
      </c>
      <c r="AY96" s="247" t="s">
        <v>122</v>
      </c>
    </row>
    <row r="97" s="2" customFormat="1" ht="21.75" customHeight="1">
      <c r="A97" s="40"/>
      <c r="B97" s="41"/>
      <c r="C97" s="207" t="s">
        <v>139</v>
      </c>
      <c r="D97" s="207" t="s">
        <v>124</v>
      </c>
      <c r="E97" s="208" t="s">
        <v>169</v>
      </c>
      <c r="F97" s="209" t="s">
        <v>170</v>
      </c>
      <c r="G97" s="210" t="s">
        <v>127</v>
      </c>
      <c r="H97" s="211">
        <v>10456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41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128</v>
      </c>
      <c r="AT97" s="219" t="s">
        <v>124</v>
      </c>
      <c r="AU97" s="219" t="s">
        <v>80</v>
      </c>
      <c r="AY97" s="19" t="s">
        <v>122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78</v>
      </c>
      <c r="BK97" s="220">
        <f>ROUND(I97*H97,2)</f>
        <v>0</v>
      </c>
      <c r="BL97" s="19" t="s">
        <v>128</v>
      </c>
      <c r="BM97" s="219" t="s">
        <v>564</v>
      </c>
    </row>
    <row r="98" s="2" customFormat="1">
      <c r="A98" s="40"/>
      <c r="B98" s="41"/>
      <c r="C98" s="42"/>
      <c r="D98" s="221" t="s">
        <v>130</v>
      </c>
      <c r="E98" s="42"/>
      <c r="F98" s="222" t="s">
        <v>172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130</v>
      </c>
      <c r="AU98" s="19" t="s">
        <v>80</v>
      </c>
    </row>
    <row r="99" s="2" customFormat="1" ht="16.5" customHeight="1">
      <c r="A99" s="40"/>
      <c r="B99" s="41"/>
      <c r="C99" s="248" t="s">
        <v>128</v>
      </c>
      <c r="D99" s="248" t="s">
        <v>174</v>
      </c>
      <c r="E99" s="249" t="s">
        <v>565</v>
      </c>
      <c r="F99" s="250" t="s">
        <v>186</v>
      </c>
      <c r="G99" s="251" t="s">
        <v>177</v>
      </c>
      <c r="H99" s="252">
        <v>261.39999999999998</v>
      </c>
      <c r="I99" s="253"/>
      <c r="J99" s="254">
        <f>ROUND(I99*H99,2)</f>
        <v>0</v>
      </c>
      <c r="K99" s="255"/>
      <c r="L99" s="256"/>
      <c r="M99" s="257" t="s">
        <v>19</v>
      </c>
      <c r="N99" s="258" t="s">
        <v>41</v>
      </c>
      <c r="O99" s="86"/>
      <c r="P99" s="217">
        <f>O99*H99</f>
        <v>0</v>
      </c>
      <c r="Q99" s="217">
        <v>0.001</v>
      </c>
      <c r="R99" s="217">
        <f>Q99*H99</f>
        <v>0.26139999999999997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168</v>
      </c>
      <c r="AT99" s="219" t="s">
        <v>174</v>
      </c>
      <c r="AU99" s="219" t="s">
        <v>80</v>
      </c>
      <c r="AY99" s="19" t="s">
        <v>122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78</v>
      </c>
      <c r="BK99" s="220">
        <f>ROUND(I99*H99,2)</f>
        <v>0</v>
      </c>
      <c r="BL99" s="19" t="s">
        <v>128</v>
      </c>
      <c r="BM99" s="219" t="s">
        <v>566</v>
      </c>
    </row>
    <row r="100" s="13" customFormat="1">
      <c r="A100" s="13"/>
      <c r="B100" s="226"/>
      <c r="C100" s="227"/>
      <c r="D100" s="221" t="s">
        <v>132</v>
      </c>
      <c r="E100" s="228" t="s">
        <v>19</v>
      </c>
      <c r="F100" s="229" t="s">
        <v>567</v>
      </c>
      <c r="G100" s="227"/>
      <c r="H100" s="230">
        <v>261.39999999999998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132</v>
      </c>
      <c r="AU100" s="236" t="s">
        <v>80</v>
      </c>
      <c r="AV100" s="13" t="s">
        <v>80</v>
      </c>
      <c r="AW100" s="13" t="s">
        <v>32</v>
      </c>
      <c r="AX100" s="13" t="s">
        <v>70</v>
      </c>
      <c r="AY100" s="236" t="s">
        <v>122</v>
      </c>
    </row>
    <row r="101" s="14" customFormat="1">
      <c r="A101" s="14"/>
      <c r="B101" s="237"/>
      <c r="C101" s="238"/>
      <c r="D101" s="221" t="s">
        <v>132</v>
      </c>
      <c r="E101" s="239" t="s">
        <v>19</v>
      </c>
      <c r="F101" s="240" t="s">
        <v>134</v>
      </c>
      <c r="G101" s="238"/>
      <c r="H101" s="241">
        <v>261.39999999999998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132</v>
      </c>
      <c r="AU101" s="247" t="s">
        <v>80</v>
      </c>
      <c r="AV101" s="14" t="s">
        <v>128</v>
      </c>
      <c r="AW101" s="14" t="s">
        <v>32</v>
      </c>
      <c r="AX101" s="14" t="s">
        <v>78</v>
      </c>
      <c r="AY101" s="247" t="s">
        <v>122</v>
      </c>
    </row>
    <row r="102" s="2" customFormat="1" ht="16.5" customHeight="1">
      <c r="A102" s="40"/>
      <c r="B102" s="41"/>
      <c r="C102" s="207" t="s">
        <v>152</v>
      </c>
      <c r="D102" s="207" t="s">
        <v>124</v>
      </c>
      <c r="E102" s="208" t="s">
        <v>223</v>
      </c>
      <c r="F102" s="209" t="s">
        <v>224</v>
      </c>
      <c r="G102" s="210" t="s">
        <v>225</v>
      </c>
      <c r="H102" s="211">
        <v>1138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41</v>
      </c>
      <c r="O102" s="86"/>
      <c r="P102" s="217">
        <f>O102*H102</f>
        <v>0</v>
      </c>
      <c r="Q102" s="217">
        <v>5.0000000000000002E-05</v>
      </c>
      <c r="R102" s="217">
        <f>Q102*H102</f>
        <v>0.056900000000000006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128</v>
      </c>
      <c r="AT102" s="219" t="s">
        <v>124</v>
      </c>
      <c r="AU102" s="219" t="s">
        <v>80</v>
      </c>
      <c r="AY102" s="19" t="s">
        <v>122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78</v>
      </c>
      <c r="BK102" s="220">
        <f>ROUND(I102*H102,2)</f>
        <v>0</v>
      </c>
      <c r="BL102" s="19" t="s">
        <v>128</v>
      </c>
      <c r="BM102" s="219" t="s">
        <v>568</v>
      </c>
    </row>
    <row r="103" s="2" customFormat="1">
      <c r="A103" s="40"/>
      <c r="B103" s="41"/>
      <c r="C103" s="42"/>
      <c r="D103" s="221" t="s">
        <v>130</v>
      </c>
      <c r="E103" s="42"/>
      <c r="F103" s="222" t="s">
        <v>227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130</v>
      </c>
      <c r="AU103" s="19" t="s">
        <v>80</v>
      </c>
    </row>
    <row r="104" s="13" customFormat="1">
      <c r="A104" s="13"/>
      <c r="B104" s="226"/>
      <c r="C104" s="227"/>
      <c r="D104" s="221" t="s">
        <v>132</v>
      </c>
      <c r="E104" s="228" t="s">
        <v>19</v>
      </c>
      <c r="F104" s="229" t="s">
        <v>569</v>
      </c>
      <c r="G104" s="227"/>
      <c r="H104" s="230">
        <v>1138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132</v>
      </c>
      <c r="AU104" s="236" t="s">
        <v>80</v>
      </c>
      <c r="AV104" s="13" t="s">
        <v>80</v>
      </c>
      <c r="AW104" s="13" t="s">
        <v>32</v>
      </c>
      <c r="AX104" s="13" t="s">
        <v>70</v>
      </c>
      <c r="AY104" s="236" t="s">
        <v>122</v>
      </c>
    </row>
    <row r="105" s="14" customFormat="1">
      <c r="A105" s="14"/>
      <c r="B105" s="237"/>
      <c r="C105" s="238"/>
      <c r="D105" s="221" t="s">
        <v>132</v>
      </c>
      <c r="E105" s="239" t="s">
        <v>19</v>
      </c>
      <c r="F105" s="240" t="s">
        <v>134</v>
      </c>
      <c r="G105" s="238"/>
      <c r="H105" s="241">
        <v>1138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132</v>
      </c>
      <c r="AU105" s="247" t="s">
        <v>80</v>
      </c>
      <c r="AV105" s="14" t="s">
        <v>128</v>
      </c>
      <c r="AW105" s="14" t="s">
        <v>32</v>
      </c>
      <c r="AX105" s="14" t="s">
        <v>78</v>
      </c>
      <c r="AY105" s="247" t="s">
        <v>122</v>
      </c>
    </row>
    <row r="106" s="2" customFormat="1" ht="16.5" customHeight="1">
      <c r="A106" s="40"/>
      <c r="B106" s="41"/>
      <c r="C106" s="207" t="s">
        <v>157</v>
      </c>
      <c r="D106" s="207" t="s">
        <v>124</v>
      </c>
      <c r="E106" s="208" t="s">
        <v>230</v>
      </c>
      <c r="F106" s="209" t="s">
        <v>231</v>
      </c>
      <c r="G106" s="210" t="s">
        <v>225</v>
      </c>
      <c r="H106" s="211">
        <v>553</v>
      </c>
      <c r="I106" s="212"/>
      <c r="J106" s="213">
        <f>ROUND(I106*H106,2)</f>
        <v>0</v>
      </c>
      <c r="K106" s="214"/>
      <c r="L106" s="46"/>
      <c r="M106" s="215" t="s">
        <v>19</v>
      </c>
      <c r="N106" s="216" t="s">
        <v>41</v>
      </c>
      <c r="O106" s="86"/>
      <c r="P106" s="217">
        <f>O106*H106</f>
        <v>0</v>
      </c>
      <c r="Q106" s="217">
        <v>5.0000000000000002E-05</v>
      </c>
      <c r="R106" s="217">
        <f>Q106*H106</f>
        <v>0.027650000000000001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128</v>
      </c>
      <c r="AT106" s="219" t="s">
        <v>124</v>
      </c>
      <c r="AU106" s="219" t="s">
        <v>80</v>
      </c>
      <c r="AY106" s="19" t="s">
        <v>122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78</v>
      </c>
      <c r="BK106" s="220">
        <f>ROUND(I106*H106,2)</f>
        <v>0</v>
      </c>
      <c r="BL106" s="19" t="s">
        <v>128</v>
      </c>
      <c r="BM106" s="219" t="s">
        <v>570</v>
      </c>
    </row>
    <row r="107" s="2" customFormat="1">
      <c r="A107" s="40"/>
      <c r="B107" s="41"/>
      <c r="C107" s="42"/>
      <c r="D107" s="221" t="s">
        <v>130</v>
      </c>
      <c r="E107" s="42"/>
      <c r="F107" s="222" t="s">
        <v>227</v>
      </c>
      <c r="G107" s="42"/>
      <c r="H107" s="42"/>
      <c r="I107" s="223"/>
      <c r="J107" s="42"/>
      <c r="K107" s="42"/>
      <c r="L107" s="46"/>
      <c r="M107" s="224"/>
      <c r="N107" s="22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130</v>
      </c>
      <c r="AU107" s="19" t="s">
        <v>80</v>
      </c>
    </row>
    <row r="108" s="13" customFormat="1">
      <c r="A108" s="13"/>
      <c r="B108" s="226"/>
      <c r="C108" s="227"/>
      <c r="D108" s="221" t="s">
        <v>132</v>
      </c>
      <c r="E108" s="228" t="s">
        <v>19</v>
      </c>
      <c r="F108" s="229" t="s">
        <v>571</v>
      </c>
      <c r="G108" s="227"/>
      <c r="H108" s="230">
        <v>553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132</v>
      </c>
      <c r="AU108" s="236" t="s">
        <v>80</v>
      </c>
      <c r="AV108" s="13" t="s">
        <v>80</v>
      </c>
      <c r="AW108" s="13" t="s">
        <v>32</v>
      </c>
      <c r="AX108" s="13" t="s">
        <v>70</v>
      </c>
      <c r="AY108" s="236" t="s">
        <v>122</v>
      </c>
    </row>
    <row r="109" s="14" customFormat="1">
      <c r="A109" s="14"/>
      <c r="B109" s="237"/>
      <c r="C109" s="238"/>
      <c r="D109" s="221" t="s">
        <v>132</v>
      </c>
      <c r="E109" s="239" t="s">
        <v>19</v>
      </c>
      <c r="F109" s="240" t="s">
        <v>134</v>
      </c>
      <c r="G109" s="238"/>
      <c r="H109" s="241">
        <v>553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132</v>
      </c>
      <c r="AU109" s="247" t="s">
        <v>80</v>
      </c>
      <c r="AV109" s="14" t="s">
        <v>128</v>
      </c>
      <c r="AW109" s="14" t="s">
        <v>32</v>
      </c>
      <c r="AX109" s="14" t="s">
        <v>78</v>
      </c>
      <c r="AY109" s="247" t="s">
        <v>122</v>
      </c>
    </row>
    <row r="110" s="2" customFormat="1" ht="16.5" customHeight="1">
      <c r="A110" s="40"/>
      <c r="B110" s="41"/>
      <c r="C110" s="248" t="s">
        <v>162</v>
      </c>
      <c r="D110" s="248" t="s">
        <v>174</v>
      </c>
      <c r="E110" s="249" t="s">
        <v>235</v>
      </c>
      <c r="F110" s="250" t="s">
        <v>236</v>
      </c>
      <c r="G110" s="251" t="s">
        <v>225</v>
      </c>
      <c r="H110" s="252">
        <v>1659</v>
      </c>
      <c r="I110" s="253"/>
      <c r="J110" s="254">
        <f>ROUND(I110*H110,2)</f>
        <v>0</v>
      </c>
      <c r="K110" s="255"/>
      <c r="L110" s="256"/>
      <c r="M110" s="257" t="s">
        <v>19</v>
      </c>
      <c r="N110" s="258" t="s">
        <v>41</v>
      </c>
      <c r="O110" s="86"/>
      <c r="P110" s="217">
        <f>O110*H110</f>
        <v>0</v>
      </c>
      <c r="Q110" s="217">
        <v>0.0047200000000000002</v>
      </c>
      <c r="R110" s="217">
        <f>Q110*H110</f>
        <v>7.8304800000000006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168</v>
      </c>
      <c r="AT110" s="219" t="s">
        <v>174</v>
      </c>
      <c r="AU110" s="219" t="s">
        <v>80</v>
      </c>
      <c r="AY110" s="19" t="s">
        <v>122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78</v>
      </c>
      <c r="BK110" s="220">
        <f>ROUND(I110*H110,2)</f>
        <v>0</v>
      </c>
      <c r="BL110" s="19" t="s">
        <v>128</v>
      </c>
      <c r="BM110" s="219" t="s">
        <v>572</v>
      </c>
    </row>
    <row r="111" s="13" customFormat="1">
      <c r="A111" s="13"/>
      <c r="B111" s="226"/>
      <c r="C111" s="227"/>
      <c r="D111" s="221" t="s">
        <v>132</v>
      </c>
      <c r="E111" s="228" t="s">
        <v>19</v>
      </c>
      <c r="F111" s="229" t="s">
        <v>573</v>
      </c>
      <c r="G111" s="227"/>
      <c r="H111" s="230">
        <v>1659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132</v>
      </c>
      <c r="AU111" s="236" t="s">
        <v>80</v>
      </c>
      <c r="AV111" s="13" t="s">
        <v>80</v>
      </c>
      <c r="AW111" s="13" t="s">
        <v>32</v>
      </c>
      <c r="AX111" s="13" t="s">
        <v>70</v>
      </c>
      <c r="AY111" s="236" t="s">
        <v>122</v>
      </c>
    </row>
    <row r="112" s="14" customFormat="1">
      <c r="A112" s="14"/>
      <c r="B112" s="237"/>
      <c r="C112" s="238"/>
      <c r="D112" s="221" t="s">
        <v>132</v>
      </c>
      <c r="E112" s="239" t="s">
        <v>19</v>
      </c>
      <c r="F112" s="240" t="s">
        <v>134</v>
      </c>
      <c r="G112" s="238"/>
      <c r="H112" s="241">
        <v>1659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132</v>
      </c>
      <c r="AU112" s="247" t="s">
        <v>80</v>
      </c>
      <c r="AV112" s="14" t="s">
        <v>128</v>
      </c>
      <c r="AW112" s="14" t="s">
        <v>32</v>
      </c>
      <c r="AX112" s="14" t="s">
        <v>78</v>
      </c>
      <c r="AY112" s="247" t="s">
        <v>122</v>
      </c>
    </row>
    <row r="113" s="2" customFormat="1" ht="16.5" customHeight="1">
      <c r="A113" s="40"/>
      <c r="B113" s="41"/>
      <c r="C113" s="248" t="s">
        <v>168</v>
      </c>
      <c r="D113" s="248" t="s">
        <v>174</v>
      </c>
      <c r="E113" s="249" t="s">
        <v>239</v>
      </c>
      <c r="F113" s="250" t="s">
        <v>240</v>
      </c>
      <c r="G113" s="251" t="s">
        <v>225</v>
      </c>
      <c r="H113" s="252">
        <v>1138</v>
      </c>
      <c r="I113" s="253"/>
      <c r="J113" s="254">
        <f>ROUND(I113*H113,2)</f>
        <v>0</v>
      </c>
      <c r="K113" s="255"/>
      <c r="L113" s="256"/>
      <c r="M113" s="257" t="s">
        <v>19</v>
      </c>
      <c r="N113" s="258" t="s">
        <v>41</v>
      </c>
      <c r="O113" s="86"/>
      <c r="P113" s="217">
        <f>O113*H113</f>
        <v>0</v>
      </c>
      <c r="Q113" s="217">
        <v>0.0035400000000000002</v>
      </c>
      <c r="R113" s="217">
        <f>Q113*H113</f>
        <v>4.0285200000000003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168</v>
      </c>
      <c r="AT113" s="219" t="s">
        <v>174</v>
      </c>
      <c r="AU113" s="219" t="s">
        <v>80</v>
      </c>
      <c r="AY113" s="19" t="s">
        <v>122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78</v>
      </c>
      <c r="BK113" s="220">
        <f>ROUND(I113*H113,2)</f>
        <v>0</v>
      </c>
      <c r="BL113" s="19" t="s">
        <v>128</v>
      </c>
      <c r="BM113" s="219" t="s">
        <v>574</v>
      </c>
    </row>
    <row r="114" s="13" customFormat="1">
      <c r="A114" s="13"/>
      <c r="B114" s="226"/>
      <c r="C114" s="227"/>
      <c r="D114" s="221" t="s">
        <v>132</v>
      </c>
      <c r="E114" s="228" t="s">
        <v>19</v>
      </c>
      <c r="F114" s="229" t="s">
        <v>569</v>
      </c>
      <c r="G114" s="227"/>
      <c r="H114" s="230">
        <v>1138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132</v>
      </c>
      <c r="AU114" s="236" t="s">
        <v>80</v>
      </c>
      <c r="AV114" s="13" t="s">
        <v>80</v>
      </c>
      <c r="AW114" s="13" t="s">
        <v>32</v>
      </c>
      <c r="AX114" s="13" t="s">
        <v>70</v>
      </c>
      <c r="AY114" s="236" t="s">
        <v>122</v>
      </c>
    </row>
    <row r="115" s="14" customFormat="1">
      <c r="A115" s="14"/>
      <c r="B115" s="237"/>
      <c r="C115" s="238"/>
      <c r="D115" s="221" t="s">
        <v>132</v>
      </c>
      <c r="E115" s="239" t="s">
        <v>19</v>
      </c>
      <c r="F115" s="240" t="s">
        <v>134</v>
      </c>
      <c r="G115" s="238"/>
      <c r="H115" s="241">
        <v>1138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132</v>
      </c>
      <c r="AU115" s="247" t="s">
        <v>80</v>
      </c>
      <c r="AV115" s="14" t="s">
        <v>128</v>
      </c>
      <c r="AW115" s="14" t="s">
        <v>32</v>
      </c>
      <c r="AX115" s="14" t="s">
        <v>78</v>
      </c>
      <c r="AY115" s="247" t="s">
        <v>122</v>
      </c>
    </row>
    <row r="116" s="2" customFormat="1" ht="16.5" customHeight="1">
      <c r="A116" s="40"/>
      <c r="B116" s="41"/>
      <c r="C116" s="248" t="s">
        <v>173</v>
      </c>
      <c r="D116" s="248" t="s">
        <v>174</v>
      </c>
      <c r="E116" s="249" t="s">
        <v>244</v>
      </c>
      <c r="F116" s="250" t="s">
        <v>245</v>
      </c>
      <c r="G116" s="251" t="s">
        <v>246</v>
      </c>
      <c r="H116" s="252">
        <v>829.5</v>
      </c>
      <c r="I116" s="253"/>
      <c r="J116" s="254">
        <f>ROUND(I116*H116,2)</f>
        <v>0</v>
      </c>
      <c r="K116" s="255"/>
      <c r="L116" s="256"/>
      <c r="M116" s="257" t="s">
        <v>19</v>
      </c>
      <c r="N116" s="258" t="s">
        <v>41</v>
      </c>
      <c r="O116" s="86"/>
      <c r="P116" s="217">
        <f>O116*H116</f>
        <v>0</v>
      </c>
      <c r="Q116" s="217">
        <v>0.0038</v>
      </c>
      <c r="R116" s="217">
        <f>Q116*H116</f>
        <v>3.1520999999999999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168</v>
      </c>
      <c r="AT116" s="219" t="s">
        <v>174</v>
      </c>
      <c r="AU116" s="219" t="s">
        <v>80</v>
      </c>
      <c r="AY116" s="19" t="s">
        <v>122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78</v>
      </c>
      <c r="BK116" s="220">
        <f>ROUND(I116*H116,2)</f>
        <v>0</v>
      </c>
      <c r="BL116" s="19" t="s">
        <v>128</v>
      </c>
      <c r="BM116" s="219" t="s">
        <v>575</v>
      </c>
    </row>
    <row r="117" s="13" customFormat="1">
      <c r="A117" s="13"/>
      <c r="B117" s="226"/>
      <c r="C117" s="227"/>
      <c r="D117" s="221" t="s">
        <v>132</v>
      </c>
      <c r="E117" s="228" t="s">
        <v>19</v>
      </c>
      <c r="F117" s="229" t="s">
        <v>576</v>
      </c>
      <c r="G117" s="227"/>
      <c r="H117" s="230">
        <v>829.5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132</v>
      </c>
      <c r="AU117" s="236" t="s">
        <v>80</v>
      </c>
      <c r="AV117" s="13" t="s">
        <v>80</v>
      </c>
      <c r="AW117" s="13" t="s">
        <v>32</v>
      </c>
      <c r="AX117" s="13" t="s">
        <v>70</v>
      </c>
      <c r="AY117" s="236" t="s">
        <v>122</v>
      </c>
    </row>
    <row r="118" s="14" customFormat="1">
      <c r="A118" s="14"/>
      <c r="B118" s="237"/>
      <c r="C118" s="238"/>
      <c r="D118" s="221" t="s">
        <v>132</v>
      </c>
      <c r="E118" s="239" t="s">
        <v>19</v>
      </c>
      <c r="F118" s="240" t="s">
        <v>134</v>
      </c>
      <c r="G118" s="238"/>
      <c r="H118" s="241">
        <v>829.5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132</v>
      </c>
      <c r="AU118" s="247" t="s">
        <v>80</v>
      </c>
      <c r="AV118" s="14" t="s">
        <v>128</v>
      </c>
      <c r="AW118" s="14" t="s">
        <v>32</v>
      </c>
      <c r="AX118" s="14" t="s">
        <v>78</v>
      </c>
      <c r="AY118" s="247" t="s">
        <v>122</v>
      </c>
    </row>
    <row r="119" s="2" customFormat="1" ht="21.75" customHeight="1">
      <c r="A119" s="40"/>
      <c r="B119" s="41"/>
      <c r="C119" s="207" t="s">
        <v>180</v>
      </c>
      <c r="D119" s="207" t="s">
        <v>124</v>
      </c>
      <c r="E119" s="208" t="s">
        <v>250</v>
      </c>
      <c r="F119" s="209" t="s">
        <v>251</v>
      </c>
      <c r="G119" s="210" t="s">
        <v>127</v>
      </c>
      <c r="H119" s="211">
        <v>10456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41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128</v>
      </c>
      <c r="AT119" s="219" t="s">
        <v>124</v>
      </c>
      <c r="AU119" s="219" t="s">
        <v>80</v>
      </c>
      <c r="AY119" s="19" t="s">
        <v>122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78</v>
      </c>
      <c r="BK119" s="220">
        <f>ROUND(I119*H119,2)</f>
        <v>0</v>
      </c>
      <c r="BL119" s="19" t="s">
        <v>128</v>
      </c>
      <c r="BM119" s="219" t="s">
        <v>577</v>
      </c>
    </row>
    <row r="120" s="2" customFormat="1">
      <c r="A120" s="40"/>
      <c r="B120" s="41"/>
      <c r="C120" s="42"/>
      <c r="D120" s="221" t="s">
        <v>130</v>
      </c>
      <c r="E120" s="42"/>
      <c r="F120" s="222" t="s">
        <v>253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130</v>
      </c>
      <c r="AU120" s="19" t="s">
        <v>80</v>
      </c>
    </row>
    <row r="121" s="2" customFormat="1" ht="21.75" customHeight="1">
      <c r="A121" s="40"/>
      <c r="B121" s="41"/>
      <c r="C121" s="207" t="s">
        <v>184</v>
      </c>
      <c r="D121" s="207" t="s">
        <v>124</v>
      </c>
      <c r="E121" s="208" t="s">
        <v>255</v>
      </c>
      <c r="F121" s="209" t="s">
        <v>256</v>
      </c>
      <c r="G121" s="210" t="s">
        <v>257</v>
      </c>
      <c r="H121" s="211">
        <v>11.380000000000001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41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128</v>
      </c>
      <c r="AT121" s="219" t="s">
        <v>124</v>
      </c>
      <c r="AU121" s="219" t="s">
        <v>80</v>
      </c>
      <c r="AY121" s="19" t="s">
        <v>122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78</v>
      </c>
      <c r="BK121" s="220">
        <f>ROUND(I121*H121,2)</f>
        <v>0</v>
      </c>
      <c r="BL121" s="19" t="s">
        <v>128</v>
      </c>
      <c r="BM121" s="219" t="s">
        <v>578</v>
      </c>
    </row>
    <row r="122" s="2" customFormat="1">
      <c r="A122" s="40"/>
      <c r="B122" s="41"/>
      <c r="C122" s="42"/>
      <c r="D122" s="221" t="s">
        <v>130</v>
      </c>
      <c r="E122" s="42"/>
      <c r="F122" s="222" t="s">
        <v>259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130</v>
      </c>
      <c r="AU122" s="19" t="s">
        <v>80</v>
      </c>
    </row>
    <row r="123" s="13" customFormat="1">
      <c r="A123" s="13"/>
      <c r="B123" s="226"/>
      <c r="C123" s="227"/>
      <c r="D123" s="221" t="s">
        <v>132</v>
      </c>
      <c r="E123" s="228" t="s">
        <v>19</v>
      </c>
      <c r="F123" s="229" t="s">
        <v>579</v>
      </c>
      <c r="G123" s="227"/>
      <c r="H123" s="230">
        <v>11.380000000000001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132</v>
      </c>
      <c r="AU123" s="236" t="s">
        <v>80</v>
      </c>
      <c r="AV123" s="13" t="s">
        <v>80</v>
      </c>
      <c r="AW123" s="13" t="s">
        <v>32</v>
      </c>
      <c r="AX123" s="13" t="s">
        <v>70</v>
      </c>
      <c r="AY123" s="236" t="s">
        <v>122</v>
      </c>
    </row>
    <row r="124" s="14" customFormat="1">
      <c r="A124" s="14"/>
      <c r="B124" s="237"/>
      <c r="C124" s="238"/>
      <c r="D124" s="221" t="s">
        <v>132</v>
      </c>
      <c r="E124" s="239" t="s">
        <v>19</v>
      </c>
      <c r="F124" s="240" t="s">
        <v>134</v>
      </c>
      <c r="G124" s="238"/>
      <c r="H124" s="241">
        <v>11.380000000000001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132</v>
      </c>
      <c r="AU124" s="247" t="s">
        <v>80</v>
      </c>
      <c r="AV124" s="14" t="s">
        <v>128</v>
      </c>
      <c r="AW124" s="14" t="s">
        <v>32</v>
      </c>
      <c r="AX124" s="14" t="s">
        <v>78</v>
      </c>
      <c r="AY124" s="247" t="s">
        <v>122</v>
      </c>
    </row>
    <row r="125" s="2" customFormat="1" ht="16.5" customHeight="1">
      <c r="A125" s="40"/>
      <c r="B125" s="41"/>
      <c r="C125" s="207" t="s">
        <v>189</v>
      </c>
      <c r="D125" s="207" t="s">
        <v>124</v>
      </c>
      <c r="E125" s="208" t="s">
        <v>262</v>
      </c>
      <c r="F125" s="209" t="s">
        <v>263</v>
      </c>
      <c r="G125" s="210" t="s">
        <v>127</v>
      </c>
      <c r="H125" s="211">
        <v>320.32999999999998</v>
      </c>
      <c r="I125" s="212"/>
      <c r="J125" s="213">
        <f>ROUND(I125*H125,2)</f>
        <v>0</v>
      </c>
      <c r="K125" s="214"/>
      <c r="L125" s="46"/>
      <c r="M125" s="215" t="s">
        <v>19</v>
      </c>
      <c r="N125" s="216" t="s">
        <v>41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128</v>
      </c>
      <c r="AT125" s="219" t="s">
        <v>124</v>
      </c>
      <c r="AU125" s="219" t="s">
        <v>80</v>
      </c>
      <c r="AY125" s="19" t="s">
        <v>122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78</v>
      </c>
      <c r="BK125" s="220">
        <f>ROUND(I125*H125,2)</f>
        <v>0</v>
      </c>
      <c r="BL125" s="19" t="s">
        <v>128</v>
      </c>
      <c r="BM125" s="219" t="s">
        <v>580</v>
      </c>
    </row>
    <row r="126" s="2" customFormat="1">
      <c r="A126" s="40"/>
      <c r="B126" s="41"/>
      <c r="C126" s="42"/>
      <c r="D126" s="221" t="s">
        <v>130</v>
      </c>
      <c r="E126" s="42"/>
      <c r="F126" s="222" t="s">
        <v>265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130</v>
      </c>
      <c r="AU126" s="19" t="s">
        <v>80</v>
      </c>
    </row>
    <row r="127" s="13" customFormat="1">
      <c r="A127" s="13"/>
      <c r="B127" s="226"/>
      <c r="C127" s="227"/>
      <c r="D127" s="221" t="s">
        <v>132</v>
      </c>
      <c r="E127" s="228" t="s">
        <v>19</v>
      </c>
      <c r="F127" s="229" t="s">
        <v>581</v>
      </c>
      <c r="G127" s="227"/>
      <c r="H127" s="230">
        <v>182.08000000000001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132</v>
      </c>
      <c r="AU127" s="236" t="s">
        <v>80</v>
      </c>
      <c r="AV127" s="13" t="s">
        <v>80</v>
      </c>
      <c r="AW127" s="13" t="s">
        <v>32</v>
      </c>
      <c r="AX127" s="13" t="s">
        <v>70</v>
      </c>
      <c r="AY127" s="236" t="s">
        <v>122</v>
      </c>
    </row>
    <row r="128" s="13" customFormat="1">
      <c r="A128" s="13"/>
      <c r="B128" s="226"/>
      <c r="C128" s="227"/>
      <c r="D128" s="221" t="s">
        <v>132</v>
      </c>
      <c r="E128" s="228" t="s">
        <v>19</v>
      </c>
      <c r="F128" s="229" t="s">
        <v>582</v>
      </c>
      <c r="G128" s="227"/>
      <c r="H128" s="230">
        <v>138.25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132</v>
      </c>
      <c r="AU128" s="236" t="s">
        <v>80</v>
      </c>
      <c r="AV128" s="13" t="s">
        <v>80</v>
      </c>
      <c r="AW128" s="13" t="s">
        <v>32</v>
      </c>
      <c r="AX128" s="13" t="s">
        <v>70</v>
      </c>
      <c r="AY128" s="236" t="s">
        <v>122</v>
      </c>
    </row>
    <row r="129" s="14" customFormat="1">
      <c r="A129" s="14"/>
      <c r="B129" s="237"/>
      <c r="C129" s="238"/>
      <c r="D129" s="221" t="s">
        <v>132</v>
      </c>
      <c r="E129" s="239" t="s">
        <v>19</v>
      </c>
      <c r="F129" s="240" t="s">
        <v>134</v>
      </c>
      <c r="G129" s="238"/>
      <c r="H129" s="241">
        <v>320.33000000000004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132</v>
      </c>
      <c r="AU129" s="247" t="s">
        <v>80</v>
      </c>
      <c r="AV129" s="14" t="s">
        <v>128</v>
      </c>
      <c r="AW129" s="14" t="s">
        <v>32</v>
      </c>
      <c r="AX129" s="14" t="s">
        <v>78</v>
      </c>
      <c r="AY129" s="247" t="s">
        <v>122</v>
      </c>
    </row>
    <row r="130" s="2" customFormat="1" ht="16.5" customHeight="1">
      <c r="A130" s="40"/>
      <c r="B130" s="41"/>
      <c r="C130" s="248" t="s">
        <v>194</v>
      </c>
      <c r="D130" s="248" t="s">
        <v>174</v>
      </c>
      <c r="E130" s="249" t="s">
        <v>269</v>
      </c>
      <c r="F130" s="250" t="s">
        <v>270</v>
      </c>
      <c r="G130" s="251" t="s">
        <v>147</v>
      </c>
      <c r="H130" s="252">
        <v>16.016999999999999</v>
      </c>
      <c r="I130" s="253"/>
      <c r="J130" s="254">
        <f>ROUND(I130*H130,2)</f>
        <v>0</v>
      </c>
      <c r="K130" s="255"/>
      <c r="L130" s="256"/>
      <c r="M130" s="257" t="s">
        <v>19</v>
      </c>
      <c r="N130" s="258" t="s">
        <v>41</v>
      </c>
      <c r="O130" s="86"/>
      <c r="P130" s="217">
        <f>O130*H130</f>
        <v>0</v>
      </c>
      <c r="Q130" s="217">
        <v>0.20000000000000001</v>
      </c>
      <c r="R130" s="217">
        <f>Q130*H130</f>
        <v>3.2034000000000002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168</v>
      </c>
      <c r="AT130" s="219" t="s">
        <v>174</v>
      </c>
      <c r="AU130" s="219" t="s">
        <v>80</v>
      </c>
      <c r="AY130" s="19" t="s">
        <v>122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78</v>
      </c>
      <c r="BK130" s="220">
        <f>ROUND(I130*H130,2)</f>
        <v>0</v>
      </c>
      <c r="BL130" s="19" t="s">
        <v>128</v>
      </c>
      <c r="BM130" s="219" t="s">
        <v>583</v>
      </c>
    </row>
    <row r="131" s="13" customFormat="1">
      <c r="A131" s="13"/>
      <c r="B131" s="226"/>
      <c r="C131" s="227"/>
      <c r="D131" s="221" t="s">
        <v>132</v>
      </c>
      <c r="E131" s="228" t="s">
        <v>19</v>
      </c>
      <c r="F131" s="229" t="s">
        <v>584</v>
      </c>
      <c r="G131" s="227"/>
      <c r="H131" s="230">
        <v>9.1039999999999992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132</v>
      </c>
      <c r="AU131" s="236" t="s">
        <v>80</v>
      </c>
      <c r="AV131" s="13" t="s">
        <v>80</v>
      </c>
      <c r="AW131" s="13" t="s">
        <v>32</v>
      </c>
      <c r="AX131" s="13" t="s">
        <v>70</v>
      </c>
      <c r="AY131" s="236" t="s">
        <v>122</v>
      </c>
    </row>
    <row r="132" s="13" customFormat="1">
      <c r="A132" s="13"/>
      <c r="B132" s="226"/>
      <c r="C132" s="227"/>
      <c r="D132" s="221" t="s">
        <v>132</v>
      </c>
      <c r="E132" s="228" t="s">
        <v>19</v>
      </c>
      <c r="F132" s="229" t="s">
        <v>585</v>
      </c>
      <c r="G132" s="227"/>
      <c r="H132" s="230">
        <v>6.9130000000000003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132</v>
      </c>
      <c r="AU132" s="236" t="s">
        <v>80</v>
      </c>
      <c r="AV132" s="13" t="s">
        <v>80</v>
      </c>
      <c r="AW132" s="13" t="s">
        <v>32</v>
      </c>
      <c r="AX132" s="13" t="s">
        <v>70</v>
      </c>
      <c r="AY132" s="236" t="s">
        <v>122</v>
      </c>
    </row>
    <row r="133" s="14" customFormat="1">
      <c r="A133" s="14"/>
      <c r="B133" s="237"/>
      <c r="C133" s="238"/>
      <c r="D133" s="221" t="s">
        <v>132</v>
      </c>
      <c r="E133" s="239" t="s">
        <v>19</v>
      </c>
      <c r="F133" s="240" t="s">
        <v>134</v>
      </c>
      <c r="G133" s="238"/>
      <c r="H133" s="241">
        <v>16.016999999999999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132</v>
      </c>
      <c r="AU133" s="247" t="s">
        <v>80</v>
      </c>
      <c r="AV133" s="14" t="s">
        <v>128</v>
      </c>
      <c r="AW133" s="14" t="s">
        <v>32</v>
      </c>
      <c r="AX133" s="14" t="s">
        <v>78</v>
      </c>
      <c r="AY133" s="247" t="s">
        <v>122</v>
      </c>
    </row>
    <row r="134" s="12" customFormat="1" ht="20.88" customHeight="1">
      <c r="A134" s="12"/>
      <c r="B134" s="191"/>
      <c r="C134" s="192"/>
      <c r="D134" s="193" t="s">
        <v>69</v>
      </c>
      <c r="E134" s="205" t="s">
        <v>222</v>
      </c>
      <c r="F134" s="205" t="s">
        <v>274</v>
      </c>
      <c r="G134" s="192"/>
      <c r="H134" s="192"/>
      <c r="I134" s="195"/>
      <c r="J134" s="206">
        <f>BK134</f>
        <v>0</v>
      </c>
      <c r="K134" s="192"/>
      <c r="L134" s="197"/>
      <c r="M134" s="198"/>
      <c r="N134" s="199"/>
      <c r="O134" s="199"/>
      <c r="P134" s="200">
        <f>P135+SUM(P136:P241)</f>
        <v>0</v>
      </c>
      <c r="Q134" s="199"/>
      <c r="R134" s="200">
        <f>R135+SUM(R136:R241)</f>
        <v>1.1502399999999999</v>
      </c>
      <c r="S134" s="199"/>
      <c r="T134" s="201">
        <f>T135+SUM(T136:T241)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2" t="s">
        <v>78</v>
      </c>
      <c r="AT134" s="203" t="s">
        <v>69</v>
      </c>
      <c r="AU134" s="203" t="s">
        <v>80</v>
      </c>
      <c r="AY134" s="202" t="s">
        <v>122</v>
      </c>
      <c r="BK134" s="204">
        <f>BK135+SUM(BK136:BK241)</f>
        <v>0</v>
      </c>
    </row>
    <row r="135" s="2" customFormat="1" ht="16.5" customHeight="1">
      <c r="A135" s="40"/>
      <c r="B135" s="41"/>
      <c r="C135" s="248" t="s">
        <v>8</v>
      </c>
      <c r="D135" s="248" t="s">
        <v>174</v>
      </c>
      <c r="E135" s="249" t="s">
        <v>443</v>
      </c>
      <c r="F135" s="250" t="s">
        <v>444</v>
      </c>
      <c r="G135" s="251" t="s">
        <v>225</v>
      </c>
      <c r="H135" s="252">
        <v>143</v>
      </c>
      <c r="I135" s="253"/>
      <c r="J135" s="254">
        <f>ROUND(I135*H135,2)</f>
        <v>0</v>
      </c>
      <c r="K135" s="255"/>
      <c r="L135" s="256"/>
      <c r="M135" s="257" t="s">
        <v>19</v>
      </c>
      <c r="N135" s="258" t="s">
        <v>41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168</v>
      </c>
      <c r="AT135" s="219" t="s">
        <v>174</v>
      </c>
      <c r="AU135" s="219" t="s">
        <v>139</v>
      </c>
      <c r="AY135" s="19" t="s">
        <v>122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78</v>
      </c>
      <c r="BK135" s="220">
        <f>ROUND(I135*H135,2)</f>
        <v>0</v>
      </c>
      <c r="BL135" s="19" t="s">
        <v>128</v>
      </c>
      <c r="BM135" s="219" t="s">
        <v>586</v>
      </c>
    </row>
    <row r="136" s="13" customFormat="1">
      <c r="A136" s="13"/>
      <c r="B136" s="226"/>
      <c r="C136" s="227"/>
      <c r="D136" s="221" t="s">
        <v>132</v>
      </c>
      <c r="E136" s="228" t="s">
        <v>19</v>
      </c>
      <c r="F136" s="229" t="s">
        <v>587</v>
      </c>
      <c r="G136" s="227"/>
      <c r="H136" s="230">
        <v>72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132</v>
      </c>
      <c r="AU136" s="236" t="s">
        <v>139</v>
      </c>
      <c r="AV136" s="13" t="s">
        <v>80</v>
      </c>
      <c r="AW136" s="13" t="s">
        <v>32</v>
      </c>
      <c r="AX136" s="13" t="s">
        <v>70</v>
      </c>
      <c r="AY136" s="236" t="s">
        <v>122</v>
      </c>
    </row>
    <row r="137" s="13" customFormat="1">
      <c r="A137" s="13"/>
      <c r="B137" s="226"/>
      <c r="C137" s="227"/>
      <c r="D137" s="221" t="s">
        <v>132</v>
      </c>
      <c r="E137" s="228" t="s">
        <v>19</v>
      </c>
      <c r="F137" s="229" t="s">
        <v>588</v>
      </c>
      <c r="G137" s="227"/>
      <c r="H137" s="230">
        <v>60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132</v>
      </c>
      <c r="AU137" s="236" t="s">
        <v>139</v>
      </c>
      <c r="AV137" s="13" t="s">
        <v>80</v>
      </c>
      <c r="AW137" s="13" t="s">
        <v>32</v>
      </c>
      <c r="AX137" s="13" t="s">
        <v>70</v>
      </c>
      <c r="AY137" s="236" t="s">
        <v>122</v>
      </c>
    </row>
    <row r="138" s="13" customFormat="1">
      <c r="A138" s="13"/>
      <c r="B138" s="226"/>
      <c r="C138" s="227"/>
      <c r="D138" s="221" t="s">
        <v>132</v>
      </c>
      <c r="E138" s="228" t="s">
        <v>19</v>
      </c>
      <c r="F138" s="229" t="s">
        <v>589</v>
      </c>
      <c r="G138" s="227"/>
      <c r="H138" s="230">
        <v>6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132</v>
      </c>
      <c r="AU138" s="236" t="s">
        <v>139</v>
      </c>
      <c r="AV138" s="13" t="s">
        <v>80</v>
      </c>
      <c r="AW138" s="13" t="s">
        <v>32</v>
      </c>
      <c r="AX138" s="13" t="s">
        <v>70</v>
      </c>
      <c r="AY138" s="236" t="s">
        <v>122</v>
      </c>
    </row>
    <row r="139" s="13" customFormat="1">
      <c r="A139" s="13"/>
      <c r="B139" s="226"/>
      <c r="C139" s="227"/>
      <c r="D139" s="221" t="s">
        <v>132</v>
      </c>
      <c r="E139" s="228" t="s">
        <v>19</v>
      </c>
      <c r="F139" s="229" t="s">
        <v>590</v>
      </c>
      <c r="G139" s="227"/>
      <c r="H139" s="230">
        <v>5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132</v>
      </c>
      <c r="AU139" s="236" t="s">
        <v>139</v>
      </c>
      <c r="AV139" s="13" t="s">
        <v>80</v>
      </c>
      <c r="AW139" s="13" t="s">
        <v>32</v>
      </c>
      <c r="AX139" s="13" t="s">
        <v>70</v>
      </c>
      <c r="AY139" s="236" t="s">
        <v>122</v>
      </c>
    </row>
    <row r="140" s="14" customFormat="1">
      <c r="A140" s="14"/>
      <c r="B140" s="237"/>
      <c r="C140" s="238"/>
      <c r="D140" s="221" t="s">
        <v>132</v>
      </c>
      <c r="E140" s="239" t="s">
        <v>19</v>
      </c>
      <c r="F140" s="240" t="s">
        <v>134</v>
      </c>
      <c r="G140" s="238"/>
      <c r="H140" s="241">
        <v>143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132</v>
      </c>
      <c r="AU140" s="247" t="s">
        <v>139</v>
      </c>
      <c r="AV140" s="14" t="s">
        <v>128</v>
      </c>
      <c r="AW140" s="14" t="s">
        <v>32</v>
      </c>
      <c r="AX140" s="14" t="s">
        <v>78</v>
      </c>
      <c r="AY140" s="247" t="s">
        <v>122</v>
      </c>
    </row>
    <row r="141" s="2" customFormat="1" ht="16.5" customHeight="1">
      <c r="A141" s="40"/>
      <c r="B141" s="41"/>
      <c r="C141" s="248" t="s">
        <v>212</v>
      </c>
      <c r="D141" s="248" t="s">
        <v>174</v>
      </c>
      <c r="E141" s="249" t="s">
        <v>451</v>
      </c>
      <c r="F141" s="250" t="s">
        <v>452</v>
      </c>
      <c r="G141" s="251" t="s">
        <v>225</v>
      </c>
      <c r="H141" s="252">
        <v>44</v>
      </c>
      <c r="I141" s="253"/>
      <c r="J141" s="254">
        <f>ROUND(I141*H141,2)</f>
        <v>0</v>
      </c>
      <c r="K141" s="255"/>
      <c r="L141" s="256"/>
      <c r="M141" s="257" t="s">
        <v>19</v>
      </c>
      <c r="N141" s="258" t="s">
        <v>41</v>
      </c>
      <c r="O141" s="86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168</v>
      </c>
      <c r="AT141" s="219" t="s">
        <v>174</v>
      </c>
      <c r="AU141" s="219" t="s">
        <v>139</v>
      </c>
      <c r="AY141" s="19" t="s">
        <v>122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78</v>
      </c>
      <c r="BK141" s="220">
        <f>ROUND(I141*H141,2)</f>
        <v>0</v>
      </c>
      <c r="BL141" s="19" t="s">
        <v>128</v>
      </c>
      <c r="BM141" s="219" t="s">
        <v>591</v>
      </c>
    </row>
    <row r="142" s="13" customFormat="1">
      <c r="A142" s="13"/>
      <c r="B142" s="226"/>
      <c r="C142" s="227"/>
      <c r="D142" s="221" t="s">
        <v>132</v>
      </c>
      <c r="E142" s="228" t="s">
        <v>19</v>
      </c>
      <c r="F142" s="229" t="s">
        <v>592</v>
      </c>
      <c r="G142" s="227"/>
      <c r="H142" s="230">
        <v>40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132</v>
      </c>
      <c r="AU142" s="236" t="s">
        <v>139</v>
      </c>
      <c r="AV142" s="13" t="s">
        <v>80</v>
      </c>
      <c r="AW142" s="13" t="s">
        <v>32</v>
      </c>
      <c r="AX142" s="13" t="s">
        <v>70</v>
      </c>
      <c r="AY142" s="236" t="s">
        <v>122</v>
      </c>
    </row>
    <row r="143" s="13" customFormat="1">
      <c r="A143" s="13"/>
      <c r="B143" s="226"/>
      <c r="C143" s="227"/>
      <c r="D143" s="221" t="s">
        <v>132</v>
      </c>
      <c r="E143" s="228" t="s">
        <v>19</v>
      </c>
      <c r="F143" s="229" t="s">
        <v>593</v>
      </c>
      <c r="G143" s="227"/>
      <c r="H143" s="230">
        <v>4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132</v>
      </c>
      <c r="AU143" s="236" t="s">
        <v>139</v>
      </c>
      <c r="AV143" s="13" t="s">
        <v>80</v>
      </c>
      <c r="AW143" s="13" t="s">
        <v>32</v>
      </c>
      <c r="AX143" s="13" t="s">
        <v>70</v>
      </c>
      <c r="AY143" s="236" t="s">
        <v>122</v>
      </c>
    </row>
    <row r="144" s="14" customFormat="1">
      <c r="A144" s="14"/>
      <c r="B144" s="237"/>
      <c r="C144" s="238"/>
      <c r="D144" s="221" t="s">
        <v>132</v>
      </c>
      <c r="E144" s="239" t="s">
        <v>19</v>
      </c>
      <c r="F144" s="240" t="s">
        <v>134</v>
      </c>
      <c r="G144" s="238"/>
      <c r="H144" s="241">
        <v>44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132</v>
      </c>
      <c r="AU144" s="247" t="s">
        <v>139</v>
      </c>
      <c r="AV144" s="14" t="s">
        <v>128</v>
      </c>
      <c r="AW144" s="14" t="s">
        <v>32</v>
      </c>
      <c r="AX144" s="14" t="s">
        <v>78</v>
      </c>
      <c r="AY144" s="247" t="s">
        <v>122</v>
      </c>
    </row>
    <row r="145" s="2" customFormat="1" ht="16.5" customHeight="1">
      <c r="A145" s="40"/>
      <c r="B145" s="41"/>
      <c r="C145" s="248" t="s">
        <v>217</v>
      </c>
      <c r="D145" s="248" t="s">
        <v>174</v>
      </c>
      <c r="E145" s="249" t="s">
        <v>458</v>
      </c>
      <c r="F145" s="250" t="s">
        <v>459</v>
      </c>
      <c r="G145" s="251" t="s">
        <v>225</v>
      </c>
      <c r="H145" s="252">
        <v>52</v>
      </c>
      <c r="I145" s="253"/>
      <c r="J145" s="254">
        <f>ROUND(I145*H145,2)</f>
        <v>0</v>
      </c>
      <c r="K145" s="255"/>
      <c r="L145" s="256"/>
      <c r="M145" s="257" t="s">
        <v>19</v>
      </c>
      <c r="N145" s="258" t="s">
        <v>41</v>
      </c>
      <c r="O145" s="86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168</v>
      </c>
      <c r="AT145" s="219" t="s">
        <v>174</v>
      </c>
      <c r="AU145" s="219" t="s">
        <v>139</v>
      </c>
      <c r="AY145" s="19" t="s">
        <v>122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78</v>
      </c>
      <c r="BK145" s="220">
        <f>ROUND(I145*H145,2)</f>
        <v>0</v>
      </c>
      <c r="BL145" s="19" t="s">
        <v>128</v>
      </c>
      <c r="BM145" s="219" t="s">
        <v>594</v>
      </c>
    </row>
    <row r="146" s="13" customFormat="1">
      <c r="A146" s="13"/>
      <c r="B146" s="226"/>
      <c r="C146" s="227"/>
      <c r="D146" s="221" t="s">
        <v>132</v>
      </c>
      <c r="E146" s="228" t="s">
        <v>19</v>
      </c>
      <c r="F146" s="229" t="s">
        <v>595</v>
      </c>
      <c r="G146" s="227"/>
      <c r="H146" s="230">
        <v>48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132</v>
      </c>
      <c r="AU146" s="236" t="s">
        <v>139</v>
      </c>
      <c r="AV146" s="13" t="s">
        <v>80</v>
      </c>
      <c r="AW146" s="13" t="s">
        <v>32</v>
      </c>
      <c r="AX146" s="13" t="s">
        <v>70</v>
      </c>
      <c r="AY146" s="236" t="s">
        <v>122</v>
      </c>
    </row>
    <row r="147" s="13" customFormat="1">
      <c r="A147" s="13"/>
      <c r="B147" s="226"/>
      <c r="C147" s="227"/>
      <c r="D147" s="221" t="s">
        <v>132</v>
      </c>
      <c r="E147" s="228" t="s">
        <v>19</v>
      </c>
      <c r="F147" s="229" t="s">
        <v>596</v>
      </c>
      <c r="G147" s="227"/>
      <c r="H147" s="230">
        <v>4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132</v>
      </c>
      <c r="AU147" s="236" t="s">
        <v>139</v>
      </c>
      <c r="AV147" s="13" t="s">
        <v>80</v>
      </c>
      <c r="AW147" s="13" t="s">
        <v>32</v>
      </c>
      <c r="AX147" s="13" t="s">
        <v>70</v>
      </c>
      <c r="AY147" s="236" t="s">
        <v>122</v>
      </c>
    </row>
    <row r="148" s="14" customFormat="1">
      <c r="A148" s="14"/>
      <c r="B148" s="237"/>
      <c r="C148" s="238"/>
      <c r="D148" s="221" t="s">
        <v>132</v>
      </c>
      <c r="E148" s="239" t="s">
        <v>19</v>
      </c>
      <c r="F148" s="240" t="s">
        <v>134</v>
      </c>
      <c r="G148" s="238"/>
      <c r="H148" s="241">
        <v>52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132</v>
      </c>
      <c r="AU148" s="247" t="s">
        <v>139</v>
      </c>
      <c r="AV148" s="14" t="s">
        <v>128</v>
      </c>
      <c r="AW148" s="14" t="s">
        <v>32</v>
      </c>
      <c r="AX148" s="14" t="s">
        <v>78</v>
      </c>
      <c r="AY148" s="247" t="s">
        <v>122</v>
      </c>
    </row>
    <row r="149" s="2" customFormat="1" ht="16.5" customHeight="1">
      <c r="A149" s="40"/>
      <c r="B149" s="41"/>
      <c r="C149" s="248" t="s">
        <v>222</v>
      </c>
      <c r="D149" s="248" t="s">
        <v>174</v>
      </c>
      <c r="E149" s="249" t="s">
        <v>463</v>
      </c>
      <c r="F149" s="250" t="s">
        <v>464</v>
      </c>
      <c r="G149" s="251" t="s">
        <v>225</v>
      </c>
      <c r="H149" s="252">
        <v>25</v>
      </c>
      <c r="I149" s="253"/>
      <c r="J149" s="254">
        <f>ROUND(I149*H149,2)</f>
        <v>0</v>
      </c>
      <c r="K149" s="255"/>
      <c r="L149" s="256"/>
      <c r="M149" s="257" t="s">
        <v>19</v>
      </c>
      <c r="N149" s="258" t="s">
        <v>41</v>
      </c>
      <c r="O149" s="86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168</v>
      </c>
      <c r="AT149" s="219" t="s">
        <v>174</v>
      </c>
      <c r="AU149" s="219" t="s">
        <v>139</v>
      </c>
      <c r="AY149" s="19" t="s">
        <v>122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78</v>
      </c>
      <c r="BK149" s="220">
        <f>ROUND(I149*H149,2)</f>
        <v>0</v>
      </c>
      <c r="BL149" s="19" t="s">
        <v>128</v>
      </c>
      <c r="BM149" s="219" t="s">
        <v>597</v>
      </c>
    </row>
    <row r="150" s="13" customFormat="1">
      <c r="A150" s="13"/>
      <c r="B150" s="226"/>
      <c r="C150" s="227"/>
      <c r="D150" s="221" t="s">
        <v>132</v>
      </c>
      <c r="E150" s="228" t="s">
        <v>19</v>
      </c>
      <c r="F150" s="229" t="s">
        <v>598</v>
      </c>
      <c r="G150" s="227"/>
      <c r="H150" s="230">
        <v>25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132</v>
      </c>
      <c r="AU150" s="236" t="s">
        <v>139</v>
      </c>
      <c r="AV150" s="13" t="s">
        <v>80</v>
      </c>
      <c r="AW150" s="13" t="s">
        <v>32</v>
      </c>
      <c r="AX150" s="13" t="s">
        <v>70</v>
      </c>
      <c r="AY150" s="236" t="s">
        <v>122</v>
      </c>
    </row>
    <row r="151" s="14" customFormat="1">
      <c r="A151" s="14"/>
      <c r="B151" s="237"/>
      <c r="C151" s="238"/>
      <c r="D151" s="221" t="s">
        <v>132</v>
      </c>
      <c r="E151" s="239" t="s">
        <v>19</v>
      </c>
      <c r="F151" s="240" t="s">
        <v>134</v>
      </c>
      <c r="G151" s="238"/>
      <c r="H151" s="241">
        <v>25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132</v>
      </c>
      <c r="AU151" s="247" t="s">
        <v>139</v>
      </c>
      <c r="AV151" s="14" t="s">
        <v>128</v>
      </c>
      <c r="AW151" s="14" t="s">
        <v>32</v>
      </c>
      <c r="AX151" s="14" t="s">
        <v>78</v>
      </c>
      <c r="AY151" s="247" t="s">
        <v>122</v>
      </c>
    </row>
    <row r="152" s="2" customFormat="1" ht="16.5" customHeight="1">
      <c r="A152" s="40"/>
      <c r="B152" s="41"/>
      <c r="C152" s="248" t="s">
        <v>229</v>
      </c>
      <c r="D152" s="248" t="s">
        <v>174</v>
      </c>
      <c r="E152" s="249" t="s">
        <v>467</v>
      </c>
      <c r="F152" s="250" t="s">
        <v>468</v>
      </c>
      <c r="G152" s="251" t="s">
        <v>225</v>
      </c>
      <c r="H152" s="252">
        <v>44</v>
      </c>
      <c r="I152" s="253"/>
      <c r="J152" s="254">
        <f>ROUND(I152*H152,2)</f>
        <v>0</v>
      </c>
      <c r="K152" s="255"/>
      <c r="L152" s="256"/>
      <c r="M152" s="257" t="s">
        <v>19</v>
      </c>
      <c r="N152" s="258" t="s">
        <v>41</v>
      </c>
      <c r="O152" s="86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168</v>
      </c>
      <c r="AT152" s="219" t="s">
        <v>174</v>
      </c>
      <c r="AU152" s="219" t="s">
        <v>139</v>
      </c>
      <c r="AY152" s="19" t="s">
        <v>122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78</v>
      </c>
      <c r="BK152" s="220">
        <f>ROUND(I152*H152,2)</f>
        <v>0</v>
      </c>
      <c r="BL152" s="19" t="s">
        <v>128</v>
      </c>
      <c r="BM152" s="219" t="s">
        <v>599</v>
      </c>
    </row>
    <row r="153" s="13" customFormat="1">
      <c r="A153" s="13"/>
      <c r="B153" s="226"/>
      <c r="C153" s="227"/>
      <c r="D153" s="221" t="s">
        <v>132</v>
      </c>
      <c r="E153" s="228" t="s">
        <v>19</v>
      </c>
      <c r="F153" s="229" t="s">
        <v>592</v>
      </c>
      <c r="G153" s="227"/>
      <c r="H153" s="230">
        <v>40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132</v>
      </c>
      <c r="AU153" s="236" t="s">
        <v>139</v>
      </c>
      <c r="AV153" s="13" t="s">
        <v>80</v>
      </c>
      <c r="AW153" s="13" t="s">
        <v>32</v>
      </c>
      <c r="AX153" s="13" t="s">
        <v>70</v>
      </c>
      <c r="AY153" s="236" t="s">
        <v>122</v>
      </c>
    </row>
    <row r="154" s="13" customFormat="1">
      <c r="A154" s="13"/>
      <c r="B154" s="226"/>
      <c r="C154" s="227"/>
      <c r="D154" s="221" t="s">
        <v>132</v>
      </c>
      <c r="E154" s="228" t="s">
        <v>19</v>
      </c>
      <c r="F154" s="229" t="s">
        <v>596</v>
      </c>
      <c r="G154" s="227"/>
      <c r="H154" s="230">
        <v>4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132</v>
      </c>
      <c r="AU154" s="236" t="s">
        <v>139</v>
      </c>
      <c r="AV154" s="13" t="s">
        <v>80</v>
      </c>
      <c r="AW154" s="13" t="s">
        <v>32</v>
      </c>
      <c r="AX154" s="13" t="s">
        <v>70</v>
      </c>
      <c r="AY154" s="236" t="s">
        <v>122</v>
      </c>
    </row>
    <row r="155" s="14" customFormat="1">
      <c r="A155" s="14"/>
      <c r="B155" s="237"/>
      <c r="C155" s="238"/>
      <c r="D155" s="221" t="s">
        <v>132</v>
      </c>
      <c r="E155" s="239" t="s">
        <v>19</v>
      </c>
      <c r="F155" s="240" t="s">
        <v>134</v>
      </c>
      <c r="G155" s="238"/>
      <c r="H155" s="241">
        <v>44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132</v>
      </c>
      <c r="AU155" s="247" t="s">
        <v>139</v>
      </c>
      <c r="AV155" s="14" t="s">
        <v>128</v>
      </c>
      <c r="AW155" s="14" t="s">
        <v>32</v>
      </c>
      <c r="AX155" s="14" t="s">
        <v>78</v>
      </c>
      <c r="AY155" s="247" t="s">
        <v>122</v>
      </c>
    </row>
    <row r="156" s="2" customFormat="1" ht="16.5" customHeight="1">
      <c r="A156" s="40"/>
      <c r="B156" s="41"/>
      <c r="C156" s="248" t="s">
        <v>234</v>
      </c>
      <c r="D156" s="248" t="s">
        <v>174</v>
      </c>
      <c r="E156" s="249" t="s">
        <v>472</v>
      </c>
      <c r="F156" s="250" t="s">
        <v>473</v>
      </c>
      <c r="G156" s="251" t="s">
        <v>225</v>
      </c>
      <c r="H156" s="252">
        <v>52</v>
      </c>
      <c r="I156" s="253"/>
      <c r="J156" s="254">
        <f>ROUND(I156*H156,2)</f>
        <v>0</v>
      </c>
      <c r="K156" s="255"/>
      <c r="L156" s="256"/>
      <c r="M156" s="257" t="s">
        <v>19</v>
      </c>
      <c r="N156" s="258" t="s">
        <v>41</v>
      </c>
      <c r="O156" s="86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168</v>
      </c>
      <c r="AT156" s="219" t="s">
        <v>174</v>
      </c>
      <c r="AU156" s="219" t="s">
        <v>139</v>
      </c>
      <c r="AY156" s="19" t="s">
        <v>122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78</v>
      </c>
      <c r="BK156" s="220">
        <f>ROUND(I156*H156,2)</f>
        <v>0</v>
      </c>
      <c r="BL156" s="19" t="s">
        <v>128</v>
      </c>
      <c r="BM156" s="219" t="s">
        <v>600</v>
      </c>
    </row>
    <row r="157" s="13" customFormat="1">
      <c r="A157" s="13"/>
      <c r="B157" s="226"/>
      <c r="C157" s="227"/>
      <c r="D157" s="221" t="s">
        <v>132</v>
      </c>
      <c r="E157" s="228" t="s">
        <v>19</v>
      </c>
      <c r="F157" s="229" t="s">
        <v>595</v>
      </c>
      <c r="G157" s="227"/>
      <c r="H157" s="230">
        <v>48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132</v>
      </c>
      <c r="AU157" s="236" t="s">
        <v>139</v>
      </c>
      <c r="AV157" s="13" t="s">
        <v>80</v>
      </c>
      <c r="AW157" s="13" t="s">
        <v>32</v>
      </c>
      <c r="AX157" s="13" t="s">
        <v>70</v>
      </c>
      <c r="AY157" s="236" t="s">
        <v>122</v>
      </c>
    </row>
    <row r="158" s="13" customFormat="1">
      <c r="A158" s="13"/>
      <c r="B158" s="226"/>
      <c r="C158" s="227"/>
      <c r="D158" s="221" t="s">
        <v>132</v>
      </c>
      <c r="E158" s="228" t="s">
        <v>19</v>
      </c>
      <c r="F158" s="229" t="s">
        <v>596</v>
      </c>
      <c r="G158" s="227"/>
      <c r="H158" s="230">
        <v>4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132</v>
      </c>
      <c r="AU158" s="236" t="s">
        <v>139</v>
      </c>
      <c r="AV158" s="13" t="s">
        <v>80</v>
      </c>
      <c r="AW158" s="13" t="s">
        <v>32</v>
      </c>
      <c r="AX158" s="13" t="s">
        <v>70</v>
      </c>
      <c r="AY158" s="236" t="s">
        <v>122</v>
      </c>
    </row>
    <row r="159" s="14" customFormat="1">
      <c r="A159" s="14"/>
      <c r="B159" s="237"/>
      <c r="C159" s="238"/>
      <c r="D159" s="221" t="s">
        <v>132</v>
      </c>
      <c r="E159" s="239" t="s">
        <v>19</v>
      </c>
      <c r="F159" s="240" t="s">
        <v>134</v>
      </c>
      <c r="G159" s="238"/>
      <c r="H159" s="241">
        <v>52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132</v>
      </c>
      <c r="AU159" s="247" t="s">
        <v>139</v>
      </c>
      <c r="AV159" s="14" t="s">
        <v>128</v>
      </c>
      <c r="AW159" s="14" t="s">
        <v>32</v>
      </c>
      <c r="AX159" s="14" t="s">
        <v>78</v>
      </c>
      <c r="AY159" s="247" t="s">
        <v>122</v>
      </c>
    </row>
    <row r="160" s="2" customFormat="1" ht="16.5" customHeight="1">
      <c r="A160" s="40"/>
      <c r="B160" s="41"/>
      <c r="C160" s="248" t="s">
        <v>7</v>
      </c>
      <c r="D160" s="248" t="s">
        <v>174</v>
      </c>
      <c r="E160" s="249" t="s">
        <v>476</v>
      </c>
      <c r="F160" s="250" t="s">
        <v>477</v>
      </c>
      <c r="G160" s="251" t="s">
        <v>225</v>
      </c>
      <c r="H160" s="252">
        <v>95</v>
      </c>
      <c r="I160" s="253"/>
      <c r="J160" s="254">
        <f>ROUND(I160*H160,2)</f>
        <v>0</v>
      </c>
      <c r="K160" s="255"/>
      <c r="L160" s="256"/>
      <c r="M160" s="257" t="s">
        <v>19</v>
      </c>
      <c r="N160" s="258" t="s">
        <v>41</v>
      </c>
      <c r="O160" s="86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9" t="s">
        <v>168</v>
      </c>
      <c r="AT160" s="219" t="s">
        <v>174</v>
      </c>
      <c r="AU160" s="219" t="s">
        <v>139</v>
      </c>
      <c r="AY160" s="19" t="s">
        <v>122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9" t="s">
        <v>78</v>
      </c>
      <c r="BK160" s="220">
        <f>ROUND(I160*H160,2)</f>
        <v>0</v>
      </c>
      <c r="BL160" s="19" t="s">
        <v>128</v>
      </c>
      <c r="BM160" s="219" t="s">
        <v>601</v>
      </c>
    </row>
    <row r="161" s="13" customFormat="1">
      <c r="A161" s="13"/>
      <c r="B161" s="226"/>
      <c r="C161" s="227"/>
      <c r="D161" s="221" t="s">
        <v>132</v>
      </c>
      <c r="E161" s="228" t="s">
        <v>19</v>
      </c>
      <c r="F161" s="229" t="s">
        <v>595</v>
      </c>
      <c r="G161" s="227"/>
      <c r="H161" s="230">
        <v>48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132</v>
      </c>
      <c r="AU161" s="236" t="s">
        <v>139</v>
      </c>
      <c r="AV161" s="13" t="s">
        <v>80</v>
      </c>
      <c r="AW161" s="13" t="s">
        <v>32</v>
      </c>
      <c r="AX161" s="13" t="s">
        <v>70</v>
      </c>
      <c r="AY161" s="236" t="s">
        <v>122</v>
      </c>
    </row>
    <row r="162" s="13" customFormat="1">
      <c r="A162" s="13"/>
      <c r="B162" s="226"/>
      <c r="C162" s="227"/>
      <c r="D162" s="221" t="s">
        <v>132</v>
      </c>
      <c r="E162" s="228" t="s">
        <v>19</v>
      </c>
      <c r="F162" s="229" t="s">
        <v>592</v>
      </c>
      <c r="G162" s="227"/>
      <c r="H162" s="230">
        <v>40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132</v>
      </c>
      <c r="AU162" s="236" t="s">
        <v>139</v>
      </c>
      <c r="AV162" s="13" t="s">
        <v>80</v>
      </c>
      <c r="AW162" s="13" t="s">
        <v>32</v>
      </c>
      <c r="AX162" s="13" t="s">
        <v>70</v>
      </c>
      <c r="AY162" s="236" t="s">
        <v>122</v>
      </c>
    </row>
    <row r="163" s="13" customFormat="1">
      <c r="A163" s="13"/>
      <c r="B163" s="226"/>
      <c r="C163" s="227"/>
      <c r="D163" s="221" t="s">
        <v>132</v>
      </c>
      <c r="E163" s="228" t="s">
        <v>19</v>
      </c>
      <c r="F163" s="229" t="s">
        <v>602</v>
      </c>
      <c r="G163" s="227"/>
      <c r="H163" s="230">
        <v>7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132</v>
      </c>
      <c r="AU163" s="236" t="s">
        <v>139</v>
      </c>
      <c r="AV163" s="13" t="s">
        <v>80</v>
      </c>
      <c r="AW163" s="13" t="s">
        <v>32</v>
      </c>
      <c r="AX163" s="13" t="s">
        <v>70</v>
      </c>
      <c r="AY163" s="236" t="s">
        <v>122</v>
      </c>
    </row>
    <row r="164" s="14" customFormat="1">
      <c r="A164" s="14"/>
      <c r="B164" s="237"/>
      <c r="C164" s="238"/>
      <c r="D164" s="221" t="s">
        <v>132</v>
      </c>
      <c r="E164" s="239" t="s">
        <v>19</v>
      </c>
      <c r="F164" s="240" t="s">
        <v>134</v>
      </c>
      <c r="G164" s="238"/>
      <c r="H164" s="241">
        <v>95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132</v>
      </c>
      <c r="AU164" s="247" t="s">
        <v>139</v>
      </c>
      <c r="AV164" s="14" t="s">
        <v>128</v>
      </c>
      <c r="AW164" s="14" t="s">
        <v>32</v>
      </c>
      <c r="AX164" s="14" t="s">
        <v>78</v>
      </c>
      <c r="AY164" s="247" t="s">
        <v>122</v>
      </c>
    </row>
    <row r="165" s="2" customFormat="1" ht="16.5" customHeight="1">
      <c r="A165" s="40"/>
      <c r="B165" s="41"/>
      <c r="C165" s="248" t="s">
        <v>243</v>
      </c>
      <c r="D165" s="248" t="s">
        <v>174</v>
      </c>
      <c r="E165" s="249" t="s">
        <v>480</v>
      </c>
      <c r="F165" s="250" t="s">
        <v>481</v>
      </c>
      <c r="G165" s="251" t="s">
        <v>225</v>
      </c>
      <c r="H165" s="252">
        <v>64</v>
      </c>
      <c r="I165" s="253"/>
      <c r="J165" s="254">
        <f>ROUND(I165*H165,2)</f>
        <v>0</v>
      </c>
      <c r="K165" s="255"/>
      <c r="L165" s="256"/>
      <c r="M165" s="257" t="s">
        <v>19</v>
      </c>
      <c r="N165" s="258" t="s">
        <v>41</v>
      </c>
      <c r="O165" s="86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168</v>
      </c>
      <c r="AT165" s="219" t="s">
        <v>174</v>
      </c>
      <c r="AU165" s="219" t="s">
        <v>139</v>
      </c>
      <c r="AY165" s="19" t="s">
        <v>122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78</v>
      </c>
      <c r="BK165" s="220">
        <f>ROUND(I165*H165,2)</f>
        <v>0</v>
      </c>
      <c r="BL165" s="19" t="s">
        <v>128</v>
      </c>
      <c r="BM165" s="219" t="s">
        <v>603</v>
      </c>
    </row>
    <row r="166" s="13" customFormat="1">
      <c r="A166" s="13"/>
      <c r="B166" s="226"/>
      <c r="C166" s="227"/>
      <c r="D166" s="221" t="s">
        <v>132</v>
      </c>
      <c r="E166" s="228" t="s">
        <v>19</v>
      </c>
      <c r="F166" s="229" t="s">
        <v>604</v>
      </c>
      <c r="G166" s="227"/>
      <c r="H166" s="230">
        <v>30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132</v>
      </c>
      <c r="AU166" s="236" t="s">
        <v>139</v>
      </c>
      <c r="AV166" s="13" t="s">
        <v>80</v>
      </c>
      <c r="AW166" s="13" t="s">
        <v>32</v>
      </c>
      <c r="AX166" s="13" t="s">
        <v>70</v>
      </c>
      <c r="AY166" s="236" t="s">
        <v>122</v>
      </c>
    </row>
    <row r="167" s="13" customFormat="1">
      <c r="A167" s="13"/>
      <c r="B167" s="226"/>
      <c r="C167" s="227"/>
      <c r="D167" s="221" t="s">
        <v>132</v>
      </c>
      <c r="E167" s="228" t="s">
        <v>19</v>
      </c>
      <c r="F167" s="229" t="s">
        <v>598</v>
      </c>
      <c r="G167" s="227"/>
      <c r="H167" s="230">
        <v>25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132</v>
      </c>
      <c r="AU167" s="236" t="s">
        <v>139</v>
      </c>
      <c r="AV167" s="13" t="s">
        <v>80</v>
      </c>
      <c r="AW167" s="13" t="s">
        <v>32</v>
      </c>
      <c r="AX167" s="13" t="s">
        <v>70</v>
      </c>
      <c r="AY167" s="236" t="s">
        <v>122</v>
      </c>
    </row>
    <row r="168" s="13" customFormat="1">
      <c r="A168" s="13"/>
      <c r="B168" s="226"/>
      <c r="C168" s="227"/>
      <c r="D168" s="221" t="s">
        <v>132</v>
      </c>
      <c r="E168" s="228" t="s">
        <v>19</v>
      </c>
      <c r="F168" s="229" t="s">
        <v>605</v>
      </c>
      <c r="G168" s="227"/>
      <c r="H168" s="230">
        <v>5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132</v>
      </c>
      <c r="AU168" s="236" t="s">
        <v>139</v>
      </c>
      <c r="AV168" s="13" t="s">
        <v>80</v>
      </c>
      <c r="AW168" s="13" t="s">
        <v>32</v>
      </c>
      <c r="AX168" s="13" t="s">
        <v>70</v>
      </c>
      <c r="AY168" s="236" t="s">
        <v>122</v>
      </c>
    </row>
    <row r="169" s="13" customFormat="1">
      <c r="A169" s="13"/>
      <c r="B169" s="226"/>
      <c r="C169" s="227"/>
      <c r="D169" s="221" t="s">
        <v>132</v>
      </c>
      <c r="E169" s="228" t="s">
        <v>19</v>
      </c>
      <c r="F169" s="229" t="s">
        <v>593</v>
      </c>
      <c r="G169" s="227"/>
      <c r="H169" s="230">
        <v>4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132</v>
      </c>
      <c r="AU169" s="236" t="s">
        <v>139</v>
      </c>
      <c r="AV169" s="13" t="s">
        <v>80</v>
      </c>
      <c r="AW169" s="13" t="s">
        <v>32</v>
      </c>
      <c r="AX169" s="13" t="s">
        <v>70</v>
      </c>
      <c r="AY169" s="236" t="s">
        <v>122</v>
      </c>
    </row>
    <row r="170" s="14" customFormat="1">
      <c r="A170" s="14"/>
      <c r="B170" s="237"/>
      <c r="C170" s="238"/>
      <c r="D170" s="221" t="s">
        <v>132</v>
      </c>
      <c r="E170" s="239" t="s">
        <v>19</v>
      </c>
      <c r="F170" s="240" t="s">
        <v>134</v>
      </c>
      <c r="G170" s="238"/>
      <c r="H170" s="241">
        <v>64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132</v>
      </c>
      <c r="AU170" s="247" t="s">
        <v>139</v>
      </c>
      <c r="AV170" s="14" t="s">
        <v>128</v>
      </c>
      <c r="AW170" s="14" t="s">
        <v>32</v>
      </c>
      <c r="AX170" s="14" t="s">
        <v>78</v>
      </c>
      <c r="AY170" s="247" t="s">
        <v>122</v>
      </c>
    </row>
    <row r="171" s="2" customFormat="1" ht="16.5" customHeight="1">
      <c r="A171" s="40"/>
      <c r="B171" s="41"/>
      <c r="C171" s="248" t="s">
        <v>249</v>
      </c>
      <c r="D171" s="248" t="s">
        <v>174</v>
      </c>
      <c r="E171" s="249" t="s">
        <v>486</v>
      </c>
      <c r="F171" s="250" t="s">
        <v>487</v>
      </c>
      <c r="G171" s="251" t="s">
        <v>225</v>
      </c>
      <c r="H171" s="252">
        <v>34</v>
      </c>
      <c r="I171" s="253"/>
      <c r="J171" s="254">
        <f>ROUND(I171*H171,2)</f>
        <v>0</v>
      </c>
      <c r="K171" s="255"/>
      <c r="L171" s="256"/>
      <c r="M171" s="257" t="s">
        <v>19</v>
      </c>
      <c r="N171" s="258" t="s">
        <v>41</v>
      </c>
      <c r="O171" s="86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168</v>
      </c>
      <c r="AT171" s="219" t="s">
        <v>174</v>
      </c>
      <c r="AU171" s="219" t="s">
        <v>139</v>
      </c>
      <c r="AY171" s="19" t="s">
        <v>122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9" t="s">
        <v>78</v>
      </c>
      <c r="BK171" s="220">
        <f>ROUND(I171*H171,2)</f>
        <v>0</v>
      </c>
      <c r="BL171" s="19" t="s">
        <v>128</v>
      </c>
      <c r="BM171" s="219" t="s">
        <v>606</v>
      </c>
    </row>
    <row r="172" s="13" customFormat="1">
      <c r="A172" s="13"/>
      <c r="B172" s="226"/>
      <c r="C172" s="227"/>
      <c r="D172" s="221" t="s">
        <v>132</v>
      </c>
      <c r="E172" s="228" t="s">
        <v>19</v>
      </c>
      <c r="F172" s="229" t="s">
        <v>604</v>
      </c>
      <c r="G172" s="227"/>
      <c r="H172" s="230">
        <v>30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132</v>
      </c>
      <c r="AU172" s="236" t="s">
        <v>139</v>
      </c>
      <c r="AV172" s="13" t="s">
        <v>80</v>
      </c>
      <c r="AW172" s="13" t="s">
        <v>32</v>
      </c>
      <c r="AX172" s="13" t="s">
        <v>70</v>
      </c>
      <c r="AY172" s="236" t="s">
        <v>122</v>
      </c>
    </row>
    <row r="173" s="13" customFormat="1">
      <c r="A173" s="13"/>
      <c r="B173" s="226"/>
      <c r="C173" s="227"/>
      <c r="D173" s="221" t="s">
        <v>132</v>
      </c>
      <c r="E173" s="228" t="s">
        <v>19</v>
      </c>
      <c r="F173" s="229" t="s">
        <v>596</v>
      </c>
      <c r="G173" s="227"/>
      <c r="H173" s="230">
        <v>4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132</v>
      </c>
      <c r="AU173" s="236" t="s">
        <v>139</v>
      </c>
      <c r="AV173" s="13" t="s">
        <v>80</v>
      </c>
      <c r="AW173" s="13" t="s">
        <v>32</v>
      </c>
      <c r="AX173" s="13" t="s">
        <v>70</v>
      </c>
      <c r="AY173" s="236" t="s">
        <v>122</v>
      </c>
    </row>
    <row r="174" s="14" customFormat="1">
      <c r="A174" s="14"/>
      <c r="B174" s="237"/>
      <c r="C174" s="238"/>
      <c r="D174" s="221" t="s">
        <v>132</v>
      </c>
      <c r="E174" s="239" t="s">
        <v>19</v>
      </c>
      <c r="F174" s="240" t="s">
        <v>134</v>
      </c>
      <c r="G174" s="238"/>
      <c r="H174" s="241">
        <v>34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132</v>
      </c>
      <c r="AU174" s="247" t="s">
        <v>139</v>
      </c>
      <c r="AV174" s="14" t="s">
        <v>128</v>
      </c>
      <c r="AW174" s="14" t="s">
        <v>32</v>
      </c>
      <c r="AX174" s="14" t="s">
        <v>78</v>
      </c>
      <c r="AY174" s="247" t="s">
        <v>122</v>
      </c>
    </row>
    <row r="175" s="2" customFormat="1" ht="16.5" customHeight="1">
      <c r="A175" s="40"/>
      <c r="B175" s="41"/>
      <c r="C175" s="248" t="s">
        <v>254</v>
      </c>
      <c r="D175" s="248" t="s">
        <v>174</v>
      </c>
      <c r="E175" s="249" t="s">
        <v>292</v>
      </c>
      <c r="F175" s="250" t="s">
        <v>489</v>
      </c>
      <c r="G175" s="251" t="s">
        <v>225</v>
      </c>
      <c r="H175" s="252">
        <v>90</v>
      </c>
      <c r="I175" s="253"/>
      <c r="J175" s="254">
        <f>ROUND(I175*H175,2)</f>
        <v>0</v>
      </c>
      <c r="K175" s="255"/>
      <c r="L175" s="256"/>
      <c r="M175" s="257" t="s">
        <v>19</v>
      </c>
      <c r="N175" s="258" t="s">
        <v>41</v>
      </c>
      <c r="O175" s="86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9" t="s">
        <v>168</v>
      </c>
      <c r="AT175" s="219" t="s">
        <v>174</v>
      </c>
      <c r="AU175" s="219" t="s">
        <v>139</v>
      </c>
      <c r="AY175" s="19" t="s">
        <v>122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9" t="s">
        <v>78</v>
      </c>
      <c r="BK175" s="220">
        <f>ROUND(I175*H175,2)</f>
        <v>0</v>
      </c>
      <c r="BL175" s="19" t="s">
        <v>128</v>
      </c>
      <c r="BM175" s="219" t="s">
        <v>607</v>
      </c>
    </row>
    <row r="176" s="13" customFormat="1">
      <c r="A176" s="13"/>
      <c r="B176" s="226"/>
      <c r="C176" s="227"/>
      <c r="D176" s="221" t="s">
        <v>132</v>
      </c>
      <c r="E176" s="228" t="s">
        <v>19</v>
      </c>
      <c r="F176" s="229" t="s">
        <v>608</v>
      </c>
      <c r="G176" s="227"/>
      <c r="H176" s="230">
        <v>90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132</v>
      </c>
      <c r="AU176" s="236" t="s">
        <v>139</v>
      </c>
      <c r="AV176" s="13" t="s">
        <v>80</v>
      </c>
      <c r="AW176" s="13" t="s">
        <v>32</v>
      </c>
      <c r="AX176" s="13" t="s">
        <v>70</v>
      </c>
      <c r="AY176" s="236" t="s">
        <v>122</v>
      </c>
    </row>
    <row r="177" s="14" customFormat="1">
      <c r="A177" s="14"/>
      <c r="B177" s="237"/>
      <c r="C177" s="238"/>
      <c r="D177" s="221" t="s">
        <v>132</v>
      </c>
      <c r="E177" s="239" t="s">
        <v>19</v>
      </c>
      <c r="F177" s="240" t="s">
        <v>134</v>
      </c>
      <c r="G177" s="238"/>
      <c r="H177" s="241">
        <v>90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132</v>
      </c>
      <c r="AU177" s="247" t="s">
        <v>139</v>
      </c>
      <c r="AV177" s="14" t="s">
        <v>128</v>
      </c>
      <c r="AW177" s="14" t="s">
        <v>32</v>
      </c>
      <c r="AX177" s="14" t="s">
        <v>78</v>
      </c>
      <c r="AY177" s="247" t="s">
        <v>122</v>
      </c>
    </row>
    <row r="178" s="2" customFormat="1" ht="16.5" customHeight="1">
      <c r="A178" s="40"/>
      <c r="B178" s="41"/>
      <c r="C178" s="248" t="s">
        <v>261</v>
      </c>
      <c r="D178" s="248" t="s">
        <v>174</v>
      </c>
      <c r="E178" s="249" t="s">
        <v>298</v>
      </c>
      <c r="F178" s="250" t="s">
        <v>493</v>
      </c>
      <c r="G178" s="251" t="s">
        <v>225</v>
      </c>
      <c r="H178" s="252">
        <v>103</v>
      </c>
      <c r="I178" s="253"/>
      <c r="J178" s="254">
        <f>ROUND(I178*H178,2)</f>
        <v>0</v>
      </c>
      <c r="K178" s="255"/>
      <c r="L178" s="256"/>
      <c r="M178" s="257" t="s">
        <v>19</v>
      </c>
      <c r="N178" s="258" t="s">
        <v>41</v>
      </c>
      <c r="O178" s="86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9" t="s">
        <v>168</v>
      </c>
      <c r="AT178" s="219" t="s">
        <v>174</v>
      </c>
      <c r="AU178" s="219" t="s">
        <v>139</v>
      </c>
      <c r="AY178" s="19" t="s">
        <v>122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9" t="s">
        <v>78</v>
      </c>
      <c r="BK178" s="220">
        <f>ROUND(I178*H178,2)</f>
        <v>0</v>
      </c>
      <c r="BL178" s="19" t="s">
        <v>128</v>
      </c>
      <c r="BM178" s="219" t="s">
        <v>609</v>
      </c>
    </row>
    <row r="179" s="13" customFormat="1">
      <c r="A179" s="13"/>
      <c r="B179" s="226"/>
      <c r="C179" s="227"/>
      <c r="D179" s="221" t="s">
        <v>132</v>
      </c>
      <c r="E179" s="228" t="s">
        <v>19</v>
      </c>
      <c r="F179" s="229" t="s">
        <v>610</v>
      </c>
      <c r="G179" s="227"/>
      <c r="H179" s="230">
        <v>75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132</v>
      </c>
      <c r="AU179" s="236" t="s">
        <v>139</v>
      </c>
      <c r="AV179" s="13" t="s">
        <v>80</v>
      </c>
      <c r="AW179" s="13" t="s">
        <v>32</v>
      </c>
      <c r="AX179" s="13" t="s">
        <v>70</v>
      </c>
      <c r="AY179" s="236" t="s">
        <v>122</v>
      </c>
    </row>
    <row r="180" s="13" customFormat="1">
      <c r="A180" s="13"/>
      <c r="B180" s="226"/>
      <c r="C180" s="227"/>
      <c r="D180" s="221" t="s">
        <v>132</v>
      </c>
      <c r="E180" s="228" t="s">
        <v>19</v>
      </c>
      <c r="F180" s="229" t="s">
        <v>611</v>
      </c>
      <c r="G180" s="227"/>
      <c r="H180" s="230">
        <v>18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132</v>
      </c>
      <c r="AU180" s="236" t="s">
        <v>139</v>
      </c>
      <c r="AV180" s="13" t="s">
        <v>80</v>
      </c>
      <c r="AW180" s="13" t="s">
        <v>32</v>
      </c>
      <c r="AX180" s="13" t="s">
        <v>70</v>
      </c>
      <c r="AY180" s="236" t="s">
        <v>122</v>
      </c>
    </row>
    <row r="181" s="13" customFormat="1">
      <c r="A181" s="13"/>
      <c r="B181" s="226"/>
      <c r="C181" s="227"/>
      <c r="D181" s="221" t="s">
        <v>132</v>
      </c>
      <c r="E181" s="228" t="s">
        <v>19</v>
      </c>
      <c r="F181" s="229" t="s">
        <v>612</v>
      </c>
      <c r="G181" s="227"/>
      <c r="H181" s="230">
        <v>10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132</v>
      </c>
      <c r="AU181" s="236" t="s">
        <v>139</v>
      </c>
      <c r="AV181" s="13" t="s">
        <v>80</v>
      </c>
      <c r="AW181" s="13" t="s">
        <v>32</v>
      </c>
      <c r="AX181" s="13" t="s">
        <v>70</v>
      </c>
      <c r="AY181" s="236" t="s">
        <v>122</v>
      </c>
    </row>
    <row r="182" s="14" customFormat="1">
      <c r="A182" s="14"/>
      <c r="B182" s="237"/>
      <c r="C182" s="238"/>
      <c r="D182" s="221" t="s">
        <v>132</v>
      </c>
      <c r="E182" s="239" t="s">
        <v>19</v>
      </c>
      <c r="F182" s="240" t="s">
        <v>134</v>
      </c>
      <c r="G182" s="238"/>
      <c r="H182" s="241">
        <v>103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132</v>
      </c>
      <c r="AU182" s="247" t="s">
        <v>139</v>
      </c>
      <c r="AV182" s="14" t="s">
        <v>128</v>
      </c>
      <c r="AW182" s="14" t="s">
        <v>32</v>
      </c>
      <c r="AX182" s="14" t="s">
        <v>78</v>
      </c>
      <c r="AY182" s="247" t="s">
        <v>122</v>
      </c>
    </row>
    <row r="183" s="2" customFormat="1" ht="16.5" customHeight="1">
      <c r="A183" s="40"/>
      <c r="B183" s="41"/>
      <c r="C183" s="248" t="s">
        <v>268</v>
      </c>
      <c r="D183" s="248" t="s">
        <v>174</v>
      </c>
      <c r="E183" s="249" t="s">
        <v>304</v>
      </c>
      <c r="F183" s="250" t="s">
        <v>499</v>
      </c>
      <c r="G183" s="251" t="s">
        <v>225</v>
      </c>
      <c r="H183" s="252">
        <v>100</v>
      </c>
      <c r="I183" s="253"/>
      <c r="J183" s="254">
        <f>ROUND(I183*H183,2)</f>
        <v>0</v>
      </c>
      <c r="K183" s="255"/>
      <c r="L183" s="256"/>
      <c r="M183" s="257" t="s">
        <v>19</v>
      </c>
      <c r="N183" s="258" t="s">
        <v>41</v>
      </c>
      <c r="O183" s="86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168</v>
      </c>
      <c r="AT183" s="219" t="s">
        <v>174</v>
      </c>
      <c r="AU183" s="219" t="s">
        <v>139</v>
      </c>
      <c r="AY183" s="19" t="s">
        <v>122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78</v>
      </c>
      <c r="BK183" s="220">
        <f>ROUND(I183*H183,2)</f>
        <v>0</v>
      </c>
      <c r="BL183" s="19" t="s">
        <v>128</v>
      </c>
      <c r="BM183" s="219" t="s">
        <v>613</v>
      </c>
    </row>
    <row r="184" s="13" customFormat="1">
      <c r="A184" s="13"/>
      <c r="B184" s="226"/>
      <c r="C184" s="227"/>
      <c r="D184" s="221" t="s">
        <v>132</v>
      </c>
      <c r="E184" s="228" t="s">
        <v>19</v>
      </c>
      <c r="F184" s="229" t="s">
        <v>610</v>
      </c>
      <c r="G184" s="227"/>
      <c r="H184" s="230">
        <v>75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132</v>
      </c>
      <c r="AU184" s="236" t="s">
        <v>139</v>
      </c>
      <c r="AV184" s="13" t="s">
        <v>80</v>
      </c>
      <c r="AW184" s="13" t="s">
        <v>32</v>
      </c>
      <c r="AX184" s="13" t="s">
        <v>70</v>
      </c>
      <c r="AY184" s="236" t="s">
        <v>122</v>
      </c>
    </row>
    <row r="185" s="13" customFormat="1">
      <c r="A185" s="13"/>
      <c r="B185" s="226"/>
      <c r="C185" s="227"/>
      <c r="D185" s="221" t="s">
        <v>132</v>
      </c>
      <c r="E185" s="228" t="s">
        <v>19</v>
      </c>
      <c r="F185" s="229" t="s">
        <v>614</v>
      </c>
      <c r="G185" s="227"/>
      <c r="H185" s="230">
        <v>15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132</v>
      </c>
      <c r="AU185" s="236" t="s">
        <v>139</v>
      </c>
      <c r="AV185" s="13" t="s">
        <v>80</v>
      </c>
      <c r="AW185" s="13" t="s">
        <v>32</v>
      </c>
      <c r="AX185" s="13" t="s">
        <v>70</v>
      </c>
      <c r="AY185" s="236" t="s">
        <v>122</v>
      </c>
    </row>
    <row r="186" s="13" customFormat="1">
      <c r="A186" s="13"/>
      <c r="B186" s="226"/>
      <c r="C186" s="227"/>
      <c r="D186" s="221" t="s">
        <v>132</v>
      </c>
      <c r="E186" s="228" t="s">
        <v>19</v>
      </c>
      <c r="F186" s="229" t="s">
        <v>612</v>
      </c>
      <c r="G186" s="227"/>
      <c r="H186" s="230">
        <v>10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132</v>
      </c>
      <c r="AU186" s="236" t="s">
        <v>139</v>
      </c>
      <c r="AV186" s="13" t="s">
        <v>80</v>
      </c>
      <c r="AW186" s="13" t="s">
        <v>32</v>
      </c>
      <c r="AX186" s="13" t="s">
        <v>70</v>
      </c>
      <c r="AY186" s="236" t="s">
        <v>122</v>
      </c>
    </row>
    <row r="187" s="14" customFormat="1">
      <c r="A187" s="14"/>
      <c r="B187" s="237"/>
      <c r="C187" s="238"/>
      <c r="D187" s="221" t="s">
        <v>132</v>
      </c>
      <c r="E187" s="239" t="s">
        <v>19</v>
      </c>
      <c r="F187" s="240" t="s">
        <v>134</v>
      </c>
      <c r="G187" s="238"/>
      <c r="H187" s="241">
        <v>100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132</v>
      </c>
      <c r="AU187" s="247" t="s">
        <v>139</v>
      </c>
      <c r="AV187" s="14" t="s">
        <v>128</v>
      </c>
      <c r="AW187" s="14" t="s">
        <v>32</v>
      </c>
      <c r="AX187" s="14" t="s">
        <v>78</v>
      </c>
      <c r="AY187" s="247" t="s">
        <v>122</v>
      </c>
    </row>
    <row r="188" s="2" customFormat="1" ht="16.5" customHeight="1">
      <c r="A188" s="40"/>
      <c r="B188" s="41"/>
      <c r="C188" s="248" t="s">
        <v>502</v>
      </c>
      <c r="D188" s="248" t="s">
        <v>174</v>
      </c>
      <c r="E188" s="249" t="s">
        <v>503</v>
      </c>
      <c r="F188" s="250" t="s">
        <v>299</v>
      </c>
      <c r="G188" s="251" t="s">
        <v>225</v>
      </c>
      <c r="H188" s="252">
        <v>190</v>
      </c>
      <c r="I188" s="253"/>
      <c r="J188" s="254">
        <f>ROUND(I188*H188,2)</f>
        <v>0</v>
      </c>
      <c r="K188" s="255"/>
      <c r="L188" s="256"/>
      <c r="M188" s="257" t="s">
        <v>19</v>
      </c>
      <c r="N188" s="258" t="s">
        <v>41</v>
      </c>
      <c r="O188" s="86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9" t="s">
        <v>168</v>
      </c>
      <c r="AT188" s="219" t="s">
        <v>174</v>
      </c>
      <c r="AU188" s="219" t="s">
        <v>139</v>
      </c>
      <c r="AY188" s="19" t="s">
        <v>122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9" t="s">
        <v>78</v>
      </c>
      <c r="BK188" s="220">
        <f>ROUND(I188*H188,2)</f>
        <v>0</v>
      </c>
      <c r="BL188" s="19" t="s">
        <v>128</v>
      </c>
      <c r="BM188" s="219" t="s">
        <v>615</v>
      </c>
    </row>
    <row r="189" s="13" customFormat="1">
      <c r="A189" s="13"/>
      <c r="B189" s="226"/>
      <c r="C189" s="227"/>
      <c r="D189" s="221" t="s">
        <v>132</v>
      </c>
      <c r="E189" s="228" t="s">
        <v>19</v>
      </c>
      <c r="F189" s="229" t="s">
        <v>608</v>
      </c>
      <c r="G189" s="227"/>
      <c r="H189" s="230">
        <v>90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132</v>
      </c>
      <c r="AU189" s="236" t="s">
        <v>139</v>
      </c>
      <c r="AV189" s="13" t="s">
        <v>80</v>
      </c>
      <c r="AW189" s="13" t="s">
        <v>32</v>
      </c>
      <c r="AX189" s="13" t="s">
        <v>70</v>
      </c>
      <c r="AY189" s="236" t="s">
        <v>122</v>
      </c>
    </row>
    <row r="190" s="13" customFormat="1">
      <c r="A190" s="13"/>
      <c r="B190" s="226"/>
      <c r="C190" s="227"/>
      <c r="D190" s="221" t="s">
        <v>132</v>
      </c>
      <c r="E190" s="228" t="s">
        <v>19</v>
      </c>
      <c r="F190" s="229" t="s">
        <v>610</v>
      </c>
      <c r="G190" s="227"/>
      <c r="H190" s="230">
        <v>75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132</v>
      </c>
      <c r="AU190" s="236" t="s">
        <v>139</v>
      </c>
      <c r="AV190" s="13" t="s">
        <v>80</v>
      </c>
      <c r="AW190" s="13" t="s">
        <v>32</v>
      </c>
      <c r="AX190" s="13" t="s">
        <v>70</v>
      </c>
      <c r="AY190" s="236" t="s">
        <v>122</v>
      </c>
    </row>
    <row r="191" s="13" customFormat="1">
      <c r="A191" s="13"/>
      <c r="B191" s="226"/>
      <c r="C191" s="227"/>
      <c r="D191" s="221" t="s">
        <v>132</v>
      </c>
      <c r="E191" s="228" t="s">
        <v>19</v>
      </c>
      <c r="F191" s="229" t="s">
        <v>614</v>
      </c>
      <c r="G191" s="227"/>
      <c r="H191" s="230">
        <v>15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132</v>
      </c>
      <c r="AU191" s="236" t="s">
        <v>139</v>
      </c>
      <c r="AV191" s="13" t="s">
        <v>80</v>
      </c>
      <c r="AW191" s="13" t="s">
        <v>32</v>
      </c>
      <c r="AX191" s="13" t="s">
        <v>70</v>
      </c>
      <c r="AY191" s="236" t="s">
        <v>122</v>
      </c>
    </row>
    <row r="192" s="13" customFormat="1">
      <c r="A192" s="13"/>
      <c r="B192" s="226"/>
      <c r="C192" s="227"/>
      <c r="D192" s="221" t="s">
        <v>132</v>
      </c>
      <c r="E192" s="228" t="s">
        <v>19</v>
      </c>
      <c r="F192" s="229" t="s">
        <v>612</v>
      </c>
      <c r="G192" s="227"/>
      <c r="H192" s="230">
        <v>10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132</v>
      </c>
      <c r="AU192" s="236" t="s">
        <v>139</v>
      </c>
      <c r="AV192" s="13" t="s">
        <v>80</v>
      </c>
      <c r="AW192" s="13" t="s">
        <v>32</v>
      </c>
      <c r="AX192" s="13" t="s">
        <v>70</v>
      </c>
      <c r="AY192" s="236" t="s">
        <v>122</v>
      </c>
    </row>
    <row r="193" s="14" customFormat="1">
      <c r="A193" s="14"/>
      <c r="B193" s="237"/>
      <c r="C193" s="238"/>
      <c r="D193" s="221" t="s">
        <v>132</v>
      </c>
      <c r="E193" s="239" t="s">
        <v>19</v>
      </c>
      <c r="F193" s="240" t="s">
        <v>134</v>
      </c>
      <c r="G193" s="238"/>
      <c r="H193" s="241">
        <v>190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7" t="s">
        <v>132</v>
      </c>
      <c r="AU193" s="247" t="s">
        <v>139</v>
      </c>
      <c r="AV193" s="14" t="s">
        <v>128</v>
      </c>
      <c r="AW193" s="14" t="s">
        <v>32</v>
      </c>
      <c r="AX193" s="14" t="s">
        <v>78</v>
      </c>
      <c r="AY193" s="247" t="s">
        <v>122</v>
      </c>
    </row>
    <row r="194" s="2" customFormat="1" ht="16.5" customHeight="1">
      <c r="A194" s="40"/>
      <c r="B194" s="41"/>
      <c r="C194" s="248" t="s">
        <v>506</v>
      </c>
      <c r="D194" s="248" t="s">
        <v>174</v>
      </c>
      <c r="E194" s="249" t="s">
        <v>507</v>
      </c>
      <c r="F194" s="250" t="s">
        <v>508</v>
      </c>
      <c r="G194" s="251" t="s">
        <v>225</v>
      </c>
      <c r="H194" s="252">
        <v>190</v>
      </c>
      <c r="I194" s="253"/>
      <c r="J194" s="254">
        <f>ROUND(I194*H194,2)</f>
        <v>0</v>
      </c>
      <c r="K194" s="255"/>
      <c r="L194" s="256"/>
      <c r="M194" s="257" t="s">
        <v>19</v>
      </c>
      <c r="N194" s="258" t="s">
        <v>41</v>
      </c>
      <c r="O194" s="86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9" t="s">
        <v>168</v>
      </c>
      <c r="AT194" s="219" t="s">
        <v>174</v>
      </c>
      <c r="AU194" s="219" t="s">
        <v>139</v>
      </c>
      <c r="AY194" s="19" t="s">
        <v>122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9" t="s">
        <v>78</v>
      </c>
      <c r="BK194" s="220">
        <f>ROUND(I194*H194,2)</f>
        <v>0</v>
      </c>
      <c r="BL194" s="19" t="s">
        <v>128</v>
      </c>
      <c r="BM194" s="219" t="s">
        <v>616</v>
      </c>
    </row>
    <row r="195" s="13" customFormat="1">
      <c r="A195" s="13"/>
      <c r="B195" s="226"/>
      <c r="C195" s="227"/>
      <c r="D195" s="221" t="s">
        <v>132</v>
      </c>
      <c r="E195" s="228" t="s">
        <v>19</v>
      </c>
      <c r="F195" s="229" t="s">
        <v>608</v>
      </c>
      <c r="G195" s="227"/>
      <c r="H195" s="230">
        <v>90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132</v>
      </c>
      <c r="AU195" s="236" t="s">
        <v>139</v>
      </c>
      <c r="AV195" s="13" t="s">
        <v>80</v>
      </c>
      <c r="AW195" s="13" t="s">
        <v>32</v>
      </c>
      <c r="AX195" s="13" t="s">
        <v>70</v>
      </c>
      <c r="AY195" s="236" t="s">
        <v>122</v>
      </c>
    </row>
    <row r="196" s="13" customFormat="1">
      <c r="A196" s="13"/>
      <c r="B196" s="226"/>
      <c r="C196" s="227"/>
      <c r="D196" s="221" t="s">
        <v>132</v>
      </c>
      <c r="E196" s="228" t="s">
        <v>19</v>
      </c>
      <c r="F196" s="229" t="s">
        <v>610</v>
      </c>
      <c r="G196" s="227"/>
      <c r="H196" s="230">
        <v>75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132</v>
      </c>
      <c r="AU196" s="236" t="s">
        <v>139</v>
      </c>
      <c r="AV196" s="13" t="s">
        <v>80</v>
      </c>
      <c r="AW196" s="13" t="s">
        <v>32</v>
      </c>
      <c r="AX196" s="13" t="s">
        <v>70</v>
      </c>
      <c r="AY196" s="236" t="s">
        <v>122</v>
      </c>
    </row>
    <row r="197" s="13" customFormat="1">
      <c r="A197" s="13"/>
      <c r="B197" s="226"/>
      <c r="C197" s="227"/>
      <c r="D197" s="221" t="s">
        <v>132</v>
      </c>
      <c r="E197" s="228" t="s">
        <v>19</v>
      </c>
      <c r="F197" s="229" t="s">
        <v>614</v>
      </c>
      <c r="G197" s="227"/>
      <c r="H197" s="230">
        <v>15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132</v>
      </c>
      <c r="AU197" s="236" t="s">
        <v>139</v>
      </c>
      <c r="AV197" s="13" t="s">
        <v>80</v>
      </c>
      <c r="AW197" s="13" t="s">
        <v>32</v>
      </c>
      <c r="AX197" s="13" t="s">
        <v>70</v>
      </c>
      <c r="AY197" s="236" t="s">
        <v>122</v>
      </c>
    </row>
    <row r="198" s="13" customFormat="1">
      <c r="A198" s="13"/>
      <c r="B198" s="226"/>
      <c r="C198" s="227"/>
      <c r="D198" s="221" t="s">
        <v>132</v>
      </c>
      <c r="E198" s="228" t="s">
        <v>19</v>
      </c>
      <c r="F198" s="229" t="s">
        <v>612</v>
      </c>
      <c r="G198" s="227"/>
      <c r="H198" s="230">
        <v>10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132</v>
      </c>
      <c r="AU198" s="236" t="s">
        <v>139</v>
      </c>
      <c r="AV198" s="13" t="s">
        <v>80</v>
      </c>
      <c r="AW198" s="13" t="s">
        <v>32</v>
      </c>
      <c r="AX198" s="13" t="s">
        <v>70</v>
      </c>
      <c r="AY198" s="236" t="s">
        <v>122</v>
      </c>
    </row>
    <row r="199" s="14" customFormat="1">
      <c r="A199" s="14"/>
      <c r="B199" s="237"/>
      <c r="C199" s="238"/>
      <c r="D199" s="221" t="s">
        <v>132</v>
      </c>
      <c r="E199" s="239" t="s">
        <v>19</v>
      </c>
      <c r="F199" s="240" t="s">
        <v>134</v>
      </c>
      <c r="G199" s="238"/>
      <c r="H199" s="241">
        <v>190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132</v>
      </c>
      <c r="AU199" s="247" t="s">
        <v>139</v>
      </c>
      <c r="AV199" s="14" t="s">
        <v>128</v>
      </c>
      <c r="AW199" s="14" t="s">
        <v>32</v>
      </c>
      <c r="AX199" s="14" t="s">
        <v>78</v>
      </c>
      <c r="AY199" s="247" t="s">
        <v>122</v>
      </c>
    </row>
    <row r="200" s="2" customFormat="1" ht="16.5" customHeight="1">
      <c r="A200" s="40"/>
      <c r="B200" s="41"/>
      <c r="C200" s="248" t="s">
        <v>275</v>
      </c>
      <c r="D200" s="248" t="s">
        <v>174</v>
      </c>
      <c r="E200" s="249" t="s">
        <v>511</v>
      </c>
      <c r="F200" s="250" t="s">
        <v>512</v>
      </c>
      <c r="G200" s="251" t="s">
        <v>19</v>
      </c>
      <c r="H200" s="252">
        <v>90</v>
      </c>
      <c r="I200" s="253"/>
      <c r="J200" s="254">
        <f>ROUND(I200*H200,2)</f>
        <v>0</v>
      </c>
      <c r="K200" s="255"/>
      <c r="L200" s="256"/>
      <c r="M200" s="257" t="s">
        <v>19</v>
      </c>
      <c r="N200" s="258" t="s">
        <v>41</v>
      </c>
      <c r="O200" s="86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9" t="s">
        <v>168</v>
      </c>
      <c r="AT200" s="219" t="s">
        <v>174</v>
      </c>
      <c r="AU200" s="219" t="s">
        <v>139</v>
      </c>
      <c r="AY200" s="19" t="s">
        <v>122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9" t="s">
        <v>78</v>
      </c>
      <c r="BK200" s="220">
        <f>ROUND(I200*H200,2)</f>
        <v>0</v>
      </c>
      <c r="BL200" s="19" t="s">
        <v>128</v>
      </c>
      <c r="BM200" s="219" t="s">
        <v>617</v>
      </c>
    </row>
    <row r="201" s="13" customFormat="1">
      <c r="A201" s="13"/>
      <c r="B201" s="226"/>
      <c r="C201" s="227"/>
      <c r="D201" s="221" t="s">
        <v>132</v>
      </c>
      <c r="E201" s="228" t="s">
        <v>19</v>
      </c>
      <c r="F201" s="229" t="s">
        <v>608</v>
      </c>
      <c r="G201" s="227"/>
      <c r="H201" s="230">
        <v>90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132</v>
      </c>
      <c r="AU201" s="236" t="s">
        <v>139</v>
      </c>
      <c r="AV201" s="13" t="s">
        <v>80</v>
      </c>
      <c r="AW201" s="13" t="s">
        <v>32</v>
      </c>
      <c r="AX201" s="13" t="s">
        <v>70</v>
      </c>
      <c r="AY201" s="236" t="s">
        <v>122</v>
      </c>
    </row>
    <row r="202" s="14" customFormat="1">
      <c r="A202" s="14"/>
      <c r="B202" s="237"/>
      <c r="C202" s="238"/>
      <c r="D202" s="221" t="s">
        <v>132</v>
      </c>
      <c r="E202" s="239" t="s">
        <v>19</v>
      </c>
      <c r="F202" s="240" t="s">
        <v>134</v>
      </c>
      <c r="G202" s="238"/>
      <c r="H202" s="241">
        <v>90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132</v>
      </c>
      <c r="AU202" s="247" t="s">
        <v>139</v>
      </c>
      <c r="AV202" s="14" t="s">
        <v>128</v>
      </c>
      <c r="AW202" s="14" t="s">
        <v>32</v>
      </c>
      <c r="AX202" s="14" t="s">
        <v>78</v>
      </c>
      <c r="AY202" s="247" t="s">
        <v>122</v>
      </c>
    </row>
    <row r="203" s="2" customFormat="1" ht="16.5" customHeight="1">
      <c r="A203" s="40"/>
      <c r="B203" s="41"/>
      <c r="C203" s="248" t="s">
        <v>281</v>
      </c>
      <c r="D203" s="248" t="s">
        <v>174</v>
      </c>
      <c r="E203" s="249" t="s">
        <v>514</v>
      </c>
      <c r="F203" s="250" t="s">
        <v>515</v>
      </c>
      <c r="G203" s="251" t="s">
        <v>225</v>
      </c>
      <c r="H203" s="252">
        <v>180</v>
      </c>
      <c r="I203" s="253"/>
      <c r="J203" s="254">
        <f>ROUND(I203*H203,2)</f>
        <v>0</v>
      </c>
      <c r="K203" s="255"/>
      <c r="L203" s="256"/>
      <c r="M203" s="257" t="s">
        <v>19</v>
      </c>
      <c r="N203" s="258" t="s">
        <v>41</v>
      </c>
      <c r="O203" s="86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168</v>
      </c>
      <c r="AT203" s="219" t="s">
        <v>174</v>
      </c>
      <c r="AU203" s="219" t="s">
        <v>139</v>
      </c>
      <c r="AY203" s="19" t="s">
        <v>122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78</v>
      </c>
      <c r="BK203" s="220">
        <f>ROUND(I203*H203,2)</f>
        <v>0</v>
      </c>
      <c r="BL203" s="19" t="s">
        <v>128</v>
      </c>
      <c r="BM203" s="219" t="s">
        <v>618</v>
      </c>
    </row>
    <row r="204" s="13" customFormat="1">
      <c r="A204" s="13"/>
      <c r="B204" s="226"/>
      <c r="C204" s="227"/>
      <c r="D204" s="221" t="s">
        <v>132</v>
      </c>
      <c r="E204" s="228" t="s">
        <v>19</v>
      </c>
      <c r="F204" s="229" t="s">
        <v>608</v>
      </c>
      <c r="G204" s="227"/>
      <c r="H204" s="230">
        <v>90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132</v>
      </c>
      <c r="AU204" s="236" t="s">
        <v>139</v>
      </c>
      <c r="AV204" s="13" t="s">
        <v>80</v>
      </c>
      <c r="AW204" s="13" t="s">
        <v>32</v>
      </c>
      <c r="AX204" s="13" t="s">
        <v>70</v>
      </c>
      <c r="AY204" s="236" t="s">
        <v>122</v>
      </c>
    </row>
    <row r="205" s="13" customFormat="1">
      <c r="A205" s="13"/>
      <c r="B205" s="226"/>
      <c r="C205" s="227"/>
      <c r="D205" s="221" t="s">
        <v>132</v>
      </c>
      <c r="E205" s="228" t="s">
        <v>19</v>
      </c>
      <c r="F205" s="229" t="s">
        <v>610</v>
      </c>
      <c r="G205" s="227"/>
      <c r="H205" s="230">
        <v>75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132</v>
      </c>
      <c r="AU205" s="236" t="s">
        <v>139</v>
      </c>
      <c r="AV205" s="13" t="s">
        <v>80</v>
      </c>
      <c r="AW205" s="13" t="s">
        <v>32</v>
      </c>
      <c r="AX205" s="13" t="s">
        <v>70</v>
      </c>
      <c r="AY205" s="236" t="s">
        <v>122</v>
      </c>
    </row>
    <row r="206" s="13" customFormat="1">
      <c r="A206" s="13"/>
      <c r="B206" s="226"/>
      <c r="C206" s="227"/>
      <c r="D206" s="221" t="s">
        <v>132</v>
      </c>
      <c r="E206" s="228" t="s">
        <v>19</v>
      </c>
      <c r="F206" s="229" t="s">
        <v>614</v>
      </c>
      <c r="G206" s="227"/>
      <c r="H206" s="230">
        <v>15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132</v>
      </c>
      <c r="AU206" s="236" t="s">
        <v>139</v>
      </c>
      <c r="AV206" s="13" t="s">
        <v>80</v>
      </c>
      <c r="AW206" s="13" t="s">
        <v>32</v>
      </c>
      <c r="AX206" s="13" t="s">
        <v>70</v>
      </c>
      <c r="AY206" s="236" t="s">
        <v>122</v>
      </c>
    </row>
    <row r="207" s="14" customFormat="1">
      <c r="A207" s="14"/>
      <c r="B207" s="237"/>
      <c r="C207" s="238"/>
      <c r="D207" s="221" t="s">
        <v>132</v>
      </c>
      <c r="E207" s="239" t="s">
        <v>19</v>
      </c>
      <c r="F207" s="240" t="s">
        <v>134</v>
      </c>
      <c r="G207" s="238"/>
      <c r="H207" s="241">
        <v>180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132</v>
      </c>
      <c r="AU207" s="247" t="s">
        <v>139</v>
      </c>
      <c r="AV207" s="14" t="s">
        <v>128</v>
      </c>
      <c r="AW207" s="14" t="s">
        <v>32</v>
      </c>
      <c r="AX207" s="14" t="s">
        <v>78</v>
      </c>
      <c r="AY207" s="247" t="s">
        <v>122</v>
      </c>
    </row>
    <row r="208" s="2" customFormat="1" ht="16.5" customHeight="1">
      <c r="A208" s="40"/>
      <c r="B208" s="41"/>
      <c r="C208" s="248" t="s">
        <v>286</v>
      </c>
      <c r="D208" s="248" t="s">
        <v>174</v>
      </c>
      <c r="E208" s="249" t="s">
        <v>521</v>
      </c>
      <c r="F208" s="250" t="s">
        <v>522</v>
      </c>
      <c r="G208" s="251" t="s">
        <v>225</v>
      </c>
      <c r="H208" s="252">
        <v>195</v>
      </c>
      <c r="I208" s="253"/>
      <c r="J208" s="254">
        <f>ROUND(I208*H208,2)</f>
        <v>0</v>
      </c>
      <c r="K208" s="255"/>
      <c r="L208" s="256"/>
      <c r="M208" s="257" t="s">
        <v>19</v>
      </c>
      <c r="N208" s="258" t="s">
        <v>41</v>
      </c>
      <c r="O208" s="86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9" t="s">
        <v>168</v>
      </c>
      <c r="AT208" s="219" t="s">
        <v>174</v>
      </c>
      <c r="AU208" s="219" t="s">
        <v>139</v>
      </c>
      <c r="AY208" s="19" t="s">
        <v>122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9" t="s">
        <v>78</v>
      </c>
      <c r="BK208" s="220">
        <f>ROUND(I208*H208,2)</f>
        <v>0</v>
      </c>
      <c r="BL208" s="19" t="s">
        <v>128</v>
      </c>
      <c r="BM208" s="219" t="s">
        <v>619</v>
      </c>
    </row>
    <row r="209" s="13" customFormat="1">
      <c r="A209" s="13"/>
      <c r="B209" s="226"/>
      <c r="C209" s="227"/>
      <c r="D209" s="221" t="s">
        <v>132</v>
      </c>
      <c r="E209" s="228" t="s">
        <v>19</v>
      </c>
      <c r="F209" s="229" t="s">
        <v>608</v>
      </c>
      <c r="G209" s="227"/>
      <c r="H209" s="230">
        <v>90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132</v>
      </c>
      <c r="AU209" s="236" t="s">
        <v>139</v>
      </c>
      <c r="AV209" s="13" t="s">
        <v>80</v>
      </c>
      <c r="AW209" s="13" t="s">
        <v>32</v>
      </c>
      <c r="AX209" s="13" t="s">
        <v>70</v>
      </c>
      <c r="AY209" s="236" t="s">
        <v>122</v>
      </c>
    </row>
    <row r="210" s="13" customFormat="1">
      <c r="A210" s="13"/>
      <c r="B210" s="226"/>
      <c r="C210" s="227"/>
      <c r="D210" s="221" t="s">
        <v>132</v>
      </c>
      <c r="E210" s="228" t="s">
        <v>19</v>
      </c>
      <c r="F210" s="229" t="s">
        <v>610</v>
      </c>
      <c r="G210" s="227"/>
      <c r="H210" s="230">
        <v>75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132</v>
      </c>
      <c r="AU210" s="236" t="s">
        <v>139</v>
      </c>
      <c r="AV210" s="13" t="s">
        <v>80</v>
      </c>
      <c r="AW210" s="13" t="s">
        <v>32</v>
      </c>
      <c r="AX210" s="13" t="s">
        <v>70</v>
      </c>
      <c r="AY210" s="236" t="s">
        <v>122</v>
      </c>
    </row>
    <row r="211" s="13" customFormat="1">
      <c r="A211" s="13"/>
      <c r="B211" s="226"/>
      <c r="C211" s="227"/>
      <c r="D211" s="221" t="s">
        <v>132</v>
      </c>
      <c r="E211" s="228" t="s">
        <v>19</v>
      </c>
      <c r="F211" s="229" t="s">
        <v>614</v>
      </c>
      <c r="G211" s="227"/>
      <c r="H211" s="230">
        <v>15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132</v>
      </c>
      <c r="AU211" s="236" t="s">
        <v>139</v>
      </c>
      <c r="AV211" s="13" t="s">
        <v>80</v>
      </c>
      <c r="AW211" s="13" t="s">
        <v>32</v>
      </c>
      <c r="AX211" s="13" t="s">
        <v>70</v>
      </c>
      <c r="AY211" s="236" t="s">
        <v>122</v>
      </c>
    </row>
    <row r="212" s="13" customFormat="1">
      <c r="A212" s="13"/>
      <c r="B212" s="226"/>
      <c r="C212" s="227"/>
      <c r="D212" s="221" t="s">
        <v>132</v>
      </c>
      <c r="E212" s="228" t="s">
        <v>19</v>
      </c>
      <c r="F212" s="229" t="s">
        <v>620</v>
      </c>
      <c r="G212" s="227"/>
      <c r="H212" s="230">
        <v>15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132</v>
      </c>
      <c r="AU212" s="236" t="s">
        <v>139</v>
      </c>
      <c r="AV212" s="13" t="s">
        <v>80</v>
      </c>
      <c r="AW212" s="13" t="s">
        <v>32</v>
      </c>
      <c r="AX212" s="13" t="s">
        <v>70</v>
      </c>
      <c r="AY212" s="236" t="s">
        <v>122</v>
      </c>
    </row>
    <row r="213" s="14" customFormat="1">
      <c r="A213" s="14"/>
      <c r="B213" s="237"/>
      <c r="C213" s="238"/>
      <c r="D213" s="221" t="s">
        <v>132</v>
      </c>
      <c r="E213" s="239" t="s">
        <v>19</v>
      </c>
      <c r="F213" s="240" t="s">
        <v>134</v>
      </c>
      <c r="G213" s="238"/>
      <c r="H213" s="241">
        <v>195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132</v>
      </c>
      <c r="AU213" s="247" t="s">
        <v>139</v>
      </c>
      <c r="AV213" s="14" t="s">
        <v>128</v>
      </c>
      <c r="AW213" s="14" t="s">
        <v>32</v>
      </c>
      <c r="AX213" s="14" t="s">
        <v>78</v>
      </c>
      <c r="AY213" s="247" t="s">
        <v>122</v>
      </c>
    </row>
    <row r="214" s="2" customFormat="1" ht="21.75" customHeight="1">
      <c r="A214" s="40"/>
      <c r="B214" s="41"/>
      <c r="C214" s="207" t="s">
        <v>291</v>
      </c>
      <c r="D214" s="207" t="s">
        <v>124</v>
      </c>
      <c r="E214" s="208" t="s">
        <v>314</v>
      </c>
      <c r="F214" s="209" t="s">
        <v>315</v>
      </c>
      <c r="G214" s="210" t="s">
        <v>225</v>
      </c>
      <c r="H214" s="211">
        <v>1138</v>
      </c>
      <c r="I214" s="212"/>
      <c r="J214" s="213">
        <f>ROUND(I214*H214,2)</f>
        <v>0</v>
      </c>
      <c r="K214" s="214"/>
      <c r="L214" s="46"/>
      <c r="M214" s="215" t="s">
        <v>19</v>
      </c>
      <c r="N214" s="216" t="s">
        <v>41</v>
      </c>
      <c r="O214" s="86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9" t="s">
        <v>128</v>
      </c>
      <c r="AT214" s="219" t="s">
        <v>124</v>
      </c>
      <c r="AU214" s="219" t="s">
        <v>139</v>
      </c>
      <c r="AY214" s="19" t="s">
        <v>122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9" t="s">
        <v>78</v>
      </c>
      <c r="BK214" s="220">
        <f>ROUND(I214*H214,2)</f>
        <v>0</v>
      </c>
      <c r="BL214" s="19" t="s">
        <v>128</v>
      </c>
      <c r="BM214" s="219" t="s">
        <v>621</v>
      </c>
    </row>
    <row r="215" s="2" customFormat="1">
      <c r="A215" s="40"/>
      <c r="B215" s="41"/>
      <c r="C215" s="42"/>
      <c r="D215" s="221" t="s">
        <v>130</v>
      </c>
      <c r="E215" s="42"/>
      <c r="F215" s="222" t="s">
        <v>317</v>
      </c>
      <c r="G215" s="42"/>
      <c r="H215" s="42"/>
      <c r="I215" s="223"/>
      <c r="J215" s="42"/>
      <c r="K215" s="42"/>
      <c r="L215" s="46"/>
      <c r="M215" s="224"/>
      <c r="N215" s="225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130</v>
      </c>
      <c r="AU215" s="19" t="s">
        <v>139</v>
      </c>
    </row>
    <row r="216" s="13" customFormat="1">
      <c r="A216" s="13"/>
      <c r="B216" s="226"/>
      <c r="C216" s="227"/>
      <c r="D216" s="221" t="s">
        <v>132</v>
      </c>
      <c r="E216" s="228" t="s">
        <v>19</v>
      </c>
      <c r="F216" s="229" t="s">
        <v>569</v>
      </c>
      <c r="G216" s="227"/>
      <c r="H216" s="230">
        <v>1138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132</v>
      </c>
      <c r="AU216" s="236" t="s">
        <v>139</v>
      </c>
      <c r="AV216" s="13" t="s">
        <v>80</v>
      </c>
      <c r="AW216" s="13" t="s">
        <v>32</v>
      </c>
      <c r="AX216" s="13" t="s">
        <v>70</v>
      </c>
      <c r="AY216" s="236" t="s">
        <v>122</v>
      </c>
    </row>
    <row r="217" s="14" customFormat="1">
      <c r="A217" s="14"/>
      <c r="B217" s="237"/>
      <c r="C217" s="238"/>
      <c r="D217" s="221" t="s">
        <v>132</v>
      </c>
      <c r="E217" s="239" t="s">
        <v>19</v>
      </c>
      <c r="F217" s="240" t="s">
        <v>134</v>
      </c>
      <c r="G217" s="238"/>
      <c r="H217" s="241">
        <v>1138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7" t="s">
        <v>132</v>
      </c>
      <c r="AU217" s="247" t="s">
        <v>139</v>
      </c>
      <c r="AV217" s="14" t="s">
        <v>128</v>
      </c>
      <c r="AW217" s="14" t="s">
        <v>32</v>
      </c>
      <c r="AX217" s="14" t="s">
        <v>78</v>
      </c>
      <c r="AY217" s="247" t="s">
        <v>122</v>
      </c>
    </row>
    <row r="218" s="2" customFormat="1" ht="21.75" customHeight="1">
      <c r="A218" s="40"/>
      <c r="B218" s="41"/>
      <c r="C218" s="207" t="s">
        <v>297</v>
      </c>
      <c r="D218" s="207" t="s">
        <v>124</v>
      </c>
      <c r="E218" s="208" t="s">
        <v>319</v>
      </c>
      <c r="F218" s="209" t="s">
        <v>320</v>
      </c>
      <c r="G218" s="210" t="s">
        <v>225</v>
      </c>
      <c r="H218" s="211">
        <v>553</v>
      </c>
      <c r="I218" s="212"/>
      <c r="J218" s="213">
        <f>ROUND(I218*H218,2)</f>
        <v>0</v>
      </c>
      <c r="K218" s="214"/>
      <c r="L218" s="46"/>
      <c r="M218" s="215" t="s">
        <v>19</v>
      </c>
      <c r="N218" s="216" t="s">
        <v>41</v>
      </c>
      <c r="O218" s="86"/>
      <c r="P218" s="217">
        <f>O218*H218</f>
        <v>0</v>
      </c>
      <c r="Q218" s="217">
        <v>0</v>
      </c>
      <c r="R218" s="217">
        <f>Q218*H218</f>
        <v>0</v>
      </c>
      <c r="S218" s="217">
        <v>0</v>
      </c>
      <c r="T218" s="218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9" t="s">
        <v>128</v>
      </c>
      <c r="AT218" s="219" t="s">
        <v>124</v>
      </c>
      <c r="AU218" s="219" t="s">
        <v>139</v>
      </c>
      <c r="AY218" s="19" t="s">
        <v>122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9" t="s">
        <v>78</v>
      </c>
      <c r="BK218" s="220">
        <f>ROUND(I218*H218,2)</f>
        <v>0</v>
      </c>
      <c r="BL218" s="19" t="s">
        <v>128</v>
      </c>
      <c r="BM218" s="219" t="s">
        <v>622</v>
      </c>
    </row>
    <row r="219" s="2" customFormat="1">
      <c r="A219" s="40"/>
      <c r="B219" s="41"/>
      <c r="C219" s="42"/>
      <c r="D219" s="221" t="s">
        <v>130</v>
      </c>
      <c r="E219" s="42"/>
      <c r="F219" s="222" t="s">
        <v>317</v>
      </c>
      <c r="G219" s="42"/>
      <c r="H219" s="42"/>
      <c r="I219" s="223"/>
      <c r="J219" s="42"/>
      <c r="K219" s="42"/>
      <c r="L219" s="46"/>
      <c r="M219" s="224"/>
      <c r="N219" s="225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130</v>
      </c>
      <c r="AU219" s="19" t="s">
        <v>139</v>
      </c>
    </row>
    <row r="220" s="13" customFormat="1">
      <c r="A220" s="13"/>
      <c r="B220" s="226"/>
      <c r="C220" s="227"/>
      <c r="D220" s="221" t="s">
        <v>132</v>
      </c>
      <c r="E220" s="228" t="s">
        <v>19</v>
      </c>
      <c r="F220" s="229" t="s">
        <v>571</v>
      </c>
      <c r="G220" s="227"/>
      <c r="H220" s="230">
        <v>553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132</v>
      </c>
      <c r="AU220" s="236" t="s">
        <v>139</v>
      </c>
      <c r="AV220" s="13" t="s">
        <v>80</v>
      </c>
      <c r="AW220" s="13" t="s">
        <v>32</v>
      </c>
      <c r="AX220" s="13" t="s">
        <v>70</v>
      </c>
      <c r="AY220" s="236" t="s">
        <v>122</v>
      </c>
    </row>
    <row r="221" s="14" customFormat="1">
      <c r="A221" s="14"/>
      <c r="B221" s="237"/>
      <c r="C221" s="238"/>
      <c r="D221" s="221" t="s">
        <v>132</v>
      </c>
      <c r="E221" s="239" t="s">
        <v>19</v>
      </c>
      <c r="F221" s="240" t="s">
        <v>134</v>
      </c>
      <c r="G221" s="238"/>
      <c r="H221" s="241">
        <v>553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132</v>
      </c>
      <c r="AU221" s="247" t="s">
        <v>139</v>
      </c>
      <c r="AV221" s="14" t="s">
        <v>128</v>
      </c>
      <c r="AW221" s="14" t="s">
        <v>32</v>
      </c>
      <c r="AX221" s="14" t="s">
        <v>78</v>
      </c>
      <c r="AY221" s="247" t="s">
        <v>122</v>
      </c>
    </row>
    <row r="222" s="2" customFormat="1" ht="21.75" customHeight="1">
      <c r="A222" s="40"/>
      <c r="B222" s="41"/>
      <c r="C222" s="207" t="s">
        <v>303</v>
      </c>
      <c r="D222" s="207" t="s">
        <v>124</v>
      </c>
      <c r="E222" s="208" t="s">
        <v>324</v>
      </c>
      <c r="F222" s="209" t="s">
        <v>325</v>
      </c>
      <c r="G222" s="210" t="s">
        <v>225</v>
      </c>
      <c r="H222" s="211">
        <v>553</v>
      </c>
      <c r="I222" s="212"/>
      <c r="J222" s="213">
        <f>ROUND(I222*H222,2)</f>
        <v>0</v>
      </c>
      <c r="K222" s="214"/>
      <c r="L222" s="46"/>
      <c r="M222" s="215" t="s">
        <v>19</v>
      </c>
      <c r="N222" s="216" t="s">
        <v>41</v>
      </c>
      <c r="O222" s="86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9" t="s">
        <v>128</v>
      </c>
      <c r="AT222" s="219" t="s">
        <v>124</v>
      </c>
      <c r="AU222" s="219" t="s">
        <v>139</v>
      </c>
      <c r="AY222" s="19" t="s">
        <v>122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9" t="s">
        <v>78</v>
      </c>
      <c r="BK222" s="220">
        <f>ROUND(I222*H222,2)</f>
        <v>0</v>
      </c>
      <c r="BL222" s="19" t="s">
        <v>128</v>
      </c>
      <c r="BM222" s="219" t="s">
        <v>623</v>
      </c>
    </row>
    <row r="223" s="2" customFormat="1">
      <c r="A223" s="40"/>
      <c r="B223" s="41"/>
      <c r="C223" s="42"/>
      <c r="D223" s="221" t="s">
        <v>130</v>
      </c>
      <c r="E223" s="42"/>
      <c r="F223" s="222" t="s">
        <v>327</v>
      </c>
      <c r="G223" s="42"/>
      <c r="H223" s="42"/>
      <c r="I223" s="223"/>
      <c r="J223" s="42"/>
      <c r="K223" s="42"/>
      <c r="L223" s="46"/>
      <c r="M223" s="224"/>
      <c r="N223" s="22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130</v>
      </c>
      <c r="AU223" s="19" t="s">
        <v>139</v>
      </c>
    </row>
    <row r="224" s="2" customFormat="1" ht="33" customHeight="1">
      <c r="A224" s="40"/>
      <c r="B224" s="41"/>
      <c r="C224" s="207" t="s">
        <v>308</v>
      </c>
      <c r="D224" s="207" t="s">
        <v>124</v>
      </c>
      <c r="E224" s="208" t="s">
        <v>329</v>
      </c>
      <c r="F224" s="209" t="s">
        <v>330</v>
      </c>
      <c r="G224" s="210" t="s">
        <v>225</v>
      </c>
      <c r="H224" s="211">
        <v>1138</v>
      </c>
      <c r="I224" s="212"/>
      <c r="J224" s="213">
        <f>ROUND(I224*H224,2)</f>
        <v>0</v>
      </c>
      <c r="K224" s="214"/>
      <c r="L224" s="46"/>
      <c r="M224" s="215" t="s">
        <v>19</v>
      </c>
      <c r="N224" s="216" t="s">
        <v>41</v>
      </c>
      <c r="O224" s="86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9" t="s">
        <v>128</v>
      </c>
      <c r="AT224" s="219" t="s">
        <v>124</v>
      </c>
      <c r="AU224" s="219" t="s">
        <v>139</v>
      </c>
      <c r="AY224" s="19" t="s">
        <v>122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9" t="s">
        <v>78</v>
      </c>
      <c r="BK224" s="220">
        <f>ROUND(I224*H224,2)</f>
        <v>0</v>
      </c>
      <c r="BL224" s="19" t="s">
        <v>128</v>
      </c>
      <c r="BM224" s="219" t="s">
        <v>624</v>
      </c>
    </row>
    <row r="225" s="2" customFormat="1">
      <c r="A225" s="40"/>
      <c r="B225" s="41"/>
      <c r="C225" s="42"/>
      <c r="D225" s="221" t="s">
        <v>130</v>
      </c>
      <c r="E225" s="42"/>
      <c r="F225" s="222" t="s">
        <v>327</v>
      </c>
      <c r="G225" s="42"/>
      <c r="H225" s="42"/>
      <c r="I225" s="223"/>
      <c r="J225" s="42"/>
      <c r="K225" s="42"/>
      <c r="L225" s="46"/>
      <c r="M225" s="224"/>
      <c r="N225" s="225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130</v>
      </c>
      <c r="AU225" s="19" t="s">
        <v>139</v>
      </c>
    </row>
    <row r="226" s="2" customFormat="1" ht="21.75" customHeight="1">
      <c r="A226" s="40"/>
      <c r="B226" s="41"/>
      <c r="C226" s="207" t="s">
        <v>313</v>
      </c>
      <c r="D226" s="207" t="s">
        <v>124</v>
      </c>
      <c r="E226" s="208" t="s">
        <v>333</v>
      </c>
      <c r="F226" s="209" t="s">
        <v>334</v>
      </c>
      <c r="G226" s="210" t="s">
        <v>225</v>
      </c>
      <c r="H226" s="211">
        <v>553</v>
      </c>
      <c r="I226" s="212"/>
      <c r="J226" s="213">
        <f>ROUND(I226*H226,2)</f>
        <v>0</v>
      </c>
      <c r="K226" s="214"/>
      <c r="L226" s="46"/>
      <c r="M226" s="215" t="s">
        <v>19</v>
      </c>
      <c r="N226" s="216" t="s">
        <v>41</v>
      </c>
      <c r="O226" s="86"/>
      <c r="P226" s="217">
        <f>O226*H226</f>
        <v>0</v>
      </c>
      <c r="Q226" s="217">
        <v>0.0020799999999999998</v>
      </c>
      <c r="R226" s="217">
        <f>Q226*H226</f>
        <v>1.1502399999999999</v>
      </c>
      <c r="S226" s="217">
        <v>0</v>
      </c>
      <c r="T226" s="21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9" t="s">
        <v>128</v>
      </c>
      <c r="AT226" s="219" t="s">
        <v>124</v>
      </c>
      <c r="AU226" s="219" t="s">
        <v>139</v>
      </c>
      <c r="AY226" s="19" t="s">
        <v>122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9" t="s">
        <v>78</v>
      </c>
      <c r="BK226" s="220">
        <f>ROUND(I226*H226,2)</f>
        <v>0</v>
      </c>
      <c r="BL226" s="19" t="s">
        <v>128</v>
      </c>
      <c r="BM226" s="219" t="s">
        <v>625</v>
      </c>
    </row>
    <row r="227" s="2" customFormat="1">
      <c r="A227" s="40"/>
      <c r="B227" s="41"/>
      <c r="C227" s="42"/>
      <c r="D227" s="221" t="s">
        <v>130</v>
      </c>
      <c r="E227" s="42"/>
      <c r="F227" s="222" t="s">
        <v>259</v>
      </c>
      <c r="G227" s="42"/>
      <c r="H227" s="42"/>
      <c r="I227" s="223"/>
      <c r="J227" s="42"/>
      <c r="K227" s="42"/>
      <c r="L227" s="46"/>
      <c r="M227" s="224"/>
      <c r="N227" s="225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130</v>
      </c>
      <c r="AU227" s="19" t="s">
        <v>139</v>
      </c>
    </row>
    <row r="228" s="13" customFormat="1">
      <c r="A228" s="13"/>
      <c r="B228" s="226"/>
      <c r="C228" s="227"/>
      <c r="D228" s="221" t="s">
        <v>132</v>
      </c>
      <c r="E228" s="228" t="s">
        <v>19</v>
      </c>
      <c r="F228" s="229" t="s">
        <v>571</v>
      </c>
      <c r="G228" s="227"/>
      <c r="H228" s="230">
        <v>553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132</v>
      </c>
      <c r="AU228" s="236" t="s">
        <v>139</v>
      </c>
      <c r="AV228" s="13" t="s">
        <v>80</v>
      </c>
      <c r="AW228" s="13" t="s">
        <v>32</v>
      </c>
      <c r="AX228" s="13" t="s">
        <v>70</v>
      </c>
      <c r="AY228" s="236" t="s">
        <v>122</v>
      </c>
    </row>
    <row r="229" s="14" customFormat="1">
      <c r="A229" s="14"/>
      <c r="B229" s="237"/>
      <c r="C229" s="238"/>
      <c r="D229" s="221" t="s">
        <v>132</v>
      </c>
      <c r="E229" s="239" t="s">
        <v>19</v>
      </c>
      <c r="F229" s="240" t="s">
        <v>134</v>
      </c>
      <c r="G229" s="238"/>
      <c r="H229" s="241">
        <v>553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7" t="s">
        <v>132</v>
      </c>
      <c r="AU229" s="247" t="s">
        <v>139</v>
      </c>
      <c r="AV229" s="14" t="s">
        <v>128</v>
      </c>
      <c r="AW229" s="14" t="s">
        <v>32</v>
      </c>
      <c r="AX229" s="14" t="s">
        <v>78</v>
      </c>
      <c r="AY229" s="247" t="s">
        <v>122</v>
      </c>
    </row>
    <row r="230" s="2" customFormat="1" ht="16.5" customHeight="1">
      <c r="A230" s="40"/>
      <c r="B230" s="41"/>
      <c r="C230" s="207" t="s">
        <v>318</v>
      </c>
      <c r="D230" s="207" t="s">
        <v>124</v>
      </c>
      <c r="E230" s="208" t="s">
        <v>337</v>
      </c>
      <c r="F230" s="209" t="s">
        <v>338</v>
      </c>
      <c r="G230" s="210" t="s">
        <v>225</v>
      </c>
      <c r="H230" s="211">
        <v>1691</v>
      </c>
      <c r="I230" s="212"/>
      <c r="J230" s="213">
        <f>ROUND(I230*H230,2)</f>
        <v>0</v>
      </c>
      <c r="K230" s="214"/>
      <c r="L230" s="46"/>
      <c r="M230" s="215" t="s">
        <v>19</v>
      </c>
      <c r="N230" s="216" t="s">
        <v>41</v>
      </c>
      <c r="O230" s="86"/>
      <c r="P230" s="217">
        <f>O230*H230</f>
        <v>0</v>
      </c>
      <c r="Q230" s="217">
        <v>0</v>
      </c>
      <c r="R230" s="217">
        <f>Q230*H230</f>
        <v>0</v>
      </c>
      <c r="S230" s="217">
        <v>0</v>
      </c>
      <c r="T230" s="218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9" t="s">
        <v>128</v>
      </c>
      <c r="AT230" s="219" t="s">
        <v>124</v>
      </c>
      <c r="AU230" s="219" t="s">
        <v>139</v>
      </c>
      <c r="AY230" s="19" t="s">
        <v>122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9" t="s">
        <v>78</v>
      </c>
      <c r="BK230" s="220">
        <f>ROUND(I230*H230,2)</f>
        <v>0</v>
      </c>
      <c r="BL230" s="19" t="s">
        <v>128</v>
      </c>
      <c r="BM230" s="219" t="s">
        <v>626</v>
      </c>
    </row>
    <row r="231" s="2" customFormat="1">
      <c r="A231" s="40"/>
      <c r="B231" s="41"/>
      <c r="C231" s="42"/>
      <c r="D231" s="221" t="s">
        <v>130</v>
      </c>
      <c r="E231" s="42"/>
      <c r="F231" s="222" t="s">
        <v>340</v>
      </c>
      <c r="G231" s="42"/>
      <c r="H231" s="42"/>
      <c r="I231" s="223"/>
      <c r="J231" s="42"/>
      <c r="K231" s="42"/>
      <c r="L231" s="46"/>
      <c r="M231" s="224"/>
      <c r="N231" s="225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130</v>
      </c>
      <c r="AU231" s="19" t="s">
        <v>139</v>
      </c>
    </row>
    <row r="232" s="13" customFormat="1">
      <c r="A232" s="13"/>
      <c r="B232" s="226"/>
      <c r="C232" s="227"/>
      <c r="D232" s="221" t="s">
        <v>132</v>
      </c>
      <c r="E232" s="228" t="s">
        <v>19</v>
      </c>
      <c r="F232" s="229" t="s">
        <v>627</v>
      </c>
      <c r="G232" s="227"/>
      <c r="H232" s="230">
        <v>1691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132</v>
      </c>
      <c r="AU232" s="236" t="s">
        <v>139</v>
      </c>
      <c r="AV232" s="13" t="s">
        <v>80</v>
      </c>
      <c r="AW232" s="13" t="s">
        <v>32</v>
      </c>
      <c r="AX232" s="13" t="s">
        <v>70</v>
      </c>
      <c r="AY232" s="236" t="s">
        <v>122</v>
      </c>
    </row>
    <row r="233" s="14" customFormat="1">
      <c r="A233" s="14"/>
      <c r="B233" s="237"/>
      <c r="C233" s="238"/>
      <c r="D233" s="221" t="s">
        <v>132</v>
      </c>
      <c r="E233" s="239" t="s">
        <v>19</v>
      </c>
      <c r="F233" s="240" t="s">
        <v>134</v>
      </c>
      <c r="G233" s="238"/>
      <c r="H233" s="241">
        <v>1691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7" t="s">
        <v>132</v>
      </c>
      <c r="AU233" s="247" t="s">
        <v>139</v>
      </c>
      <c r="AV233" s="14" t="s">
        <v>128</v>
      </c>
      <c r="AW233" s="14" t="s">
        <v>32</v>
      </c>
      <c r="AX233" s="14" t="s">
        <v>78</v>
      </c>
      <c r="AY233" s="247" t="s">
        <v>122</v>
      </c>
    </row>
    <row r="234" s="2" customFormat="1" ht="16.5" customHeight="1">
      <c r="A234" s="40"/>
      <c r="B234" s="41"/>
      <c r="C234" s="207" t="s">
        <v>323</v>
      </c>
      <c r="D234" s="207" t="s">
        <v>124</v>
      </c>
      <c r="E234" s="208" t="s">
        <v>343</v>
      </c>
      <c r="F234" s="209" t="s">
        <v>344</v>
      </c>
      <c r="G234" s="210" t="s">
        <v>147</v>
      </c>
      <c r="H234" s="211">
        <v>638.34000000000003</v>
      </c>
      <c r="I234" s="212"/>
      <c r="J234" s="213">
        <f>ROUND(I234*H234,2)</f>
        <v>0</v>
      </c>
      <c r="K234" s="214"/>
      <c r="L234" s="46"/>
      <c r="M234" s="215" t="s">
        <v>19</v>
      </c>
      <c r="N234" s="216" t="s">
        <v>41</v>
      </c>
      <c r="O234" s="86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9" t="s">
        <v>128</v>
      </c>
      <c r="AT234" s="219" t="s">
        <v>124</v>
      </c>
      <c r="AU234" s="219" t="s">
        <v>139</v>
      </c>
      <c r="AY234" s="19" t="s">
        <v>122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9" t="s">
        <v>78</v>
      </c>
      <c r="BK234" s="220">
        <f>ROUND(I234*H234,2)</f>
        <v>0</v>
      </c>
      <c r="BL234" s="19" t="s">
        <v>128</v>
      </c>
      <c r="BM234" s="219" t="s">
        <v>628</v>
      </c>
    </row>
    <row r="235" s="13" customFormat="1">
      <c r="A235" s="13"/>
      <c r="B235" s="226"/>
      <c r="C235" s="227"/>
      <c r="D235" s="221" t="s">
        <v>132</v>
      </c>
      <c r="E235" s="228" t="s">
        <v>19</v>
      </c>
      <c r="F235" s="229" t="s">
        <v>629</v>
      </c>
      <c r="G235" s="227"/>
      <c r="H235" s="230">
        <v>99.540000000000006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132</v>
      </c>
      <c r="AU235" s="236" t="s">
        <v>139</v>
      </c>
      <c r="AV235" s="13" t="s">
        <v>80</v>
      </c>
      <c r="AW235" s="13" t="s">
        <v>32</v>
      </c>
      <c r="AX235" s="13" t="s">
        <v>70</v>
      </c>
      <c r="AY235" s="236" t="s">
        <v>122</v>
      </c>
    </row>
    <row r="236" s="13" customFormat="1">
      <c r="A236" s="13"/>
      <c r="B236" s="226"/>
      <c r="C236" s="227"/>
      <c r="D236" s="221" t="s">
        <v>132</v>
      </c>
      <c r="E236" s="228" t="s">
        <v>19</v>
      </c>
      <c r="F236" s="229" t="s">
        <v>630</v>
      </c>
      <c r="G236" s="227"/>
      <c r="H236" s="230">
        <v>68.280000000000001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132</v>
      </c>
      <c r="AU236" s="236" t="s">
        <v>139</v>
      </c>
      <c r="AV236" s="13" t="s">
        <v>80</v>
      </c>
      <c r="AW236" s="13" t="s">
        <v>32</v>
      </c>
      <c r="AX236" s="13" t="s">
        <v>70</v>
      </c>
      <c r="AY236" s="236" t="s">
        <v>122</v>
      </c>
    </row>
    <row r="237" s="13" customFormat="1">
      <c r="A237" s="13"/>
      <c r="B237" s="226"/>
      <c r="C237" s="227"/>
      <c r="D237" s="221" t="s">
        <v>132</v>
      </c>
      <c r="E237" s="228" t="s">
        <v>19</v>
      </c>
      <c r="F237" s="229" t="s">
        <v>631</v>
      </c>
      <c r="G237" s="227"/>
      <c r="H237" s="230">
        <v>470.51999999999998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132</v>
      </c>
      <c r="AU237" s="236" t="s">
        <v>139</v>
      </c>
      <c r="AV237" s="13" t="s">
        <v>80</v>
      </c>
      <c r="AW237" s="13" t="s">
        <v>32</v>
      </c>
      <c r="AX237" s="13" t="s">
        <v>70</v>
      </c>
      <c r="AY237" s="236" t="s">
        <v>122</v>
      </c>
    </row>
    <row r="238" s="14" customFormat="1">
      <c r="A238" s="14"/>
      <c r="B238" s="237"/>
      <c r="C238" s="238"/>
      <c r="D238" s="221" t="s">
        <v>132</v>
      </c>
      <c r="E238" s="239" t="s">
        <v>19</v>
      </c>
      <c r="F238" s="240" t="s">
        <v>134</v>
      </c>
      <c r="G238" s="238"/>
      <c r="H238" s="241">
        <v>638.33999999999992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132</v>
      </c>
      <c r="AU238" s="247" t="s">
        <v>139</v>
      </c>
      <c r="AV238" s="14" t="s">
        <v>128</v>
      </c>
      <c r="AW238" s="14" t="s">
        <v>32</v>
      </c>
      <c r="AX238" s="14" t="s">
        <v>78</v>
      </c>
      <c r="AY238" s="247" t="s">
        <v>122</v>
      </c>
    </row>
    <row r="239" s="2" customFormat="1" ht="16.5" customHeight="1">
      <c r="A239" s="40"/>
      <c r="B239" s="41"/>
      <c r="C239" s="207" t="s">
        <v>328</v>
      </c>
      <c r="D239" s="207" t="s">
        <v>124</v>
      </c>
      <c r="E239" s="208" t="s">
        <v>350</v>
      </c>
      <c r="F239" s="209" t="s">
        <v>351</v>
      </c>
      <c r="G239" s="210" t="s">
        <v>147</v>
      </c>
      <c r="H239" s="211">
        <v>638.34000000000003</v>
      </c>
      <c r="I239" s="212"/>
      <c r="J239" s="213">
        <f>ROUND(I239*H239,2)</f>
        <v>0</v>
      </c>
      <c r="K239" s="214"/>
      <c r="L239" s="46"/>
      <c r="M239" s="215" t="s">
        <v>19</v>
      </c>
      <c r="N239" s="216" t="s">
        <v>41</v>
      </c>
      <c r="O239" s="86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9" t="s">
        <v>128</v>
      </c>
      <c r="AT239" s="219" t="s">
        <v>124</v>
      </c>
      <c r="AU239" s="219" t="s">
        <v>139</v>
      </c>
      <c r="AY239" s="19" t="s">
        <v>122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9" t="s">
        <v>78</v>
      </c>
      <c r="BK239" s="220">
        <f>ROUND(I239*H239,2)</f>
        <v>0</v>
      </c>
      <c r="BL239" s="19" t="s">
        <v>128</v>
      </c>
      <c r="BM239" s="219" t="s">
        <v>632</v>
      </c>
    </row>
    <row r="240" s="2" customFormat="1">
      <c r="A240" s="40"/>
      <c r="B240" s="41"/>
      <c r="C240" s="42"/>
      <c r="D240" s="221" t="s">
        <v>130</v>
      </c>
      <c r="E240" s="42"/>
      <c r="F240" s="222" t="s">
        <v>353</v>
      </c>
      <c r="G240" s="42"/>
      <c r="H240" s="42"/>
      <c r="I240" s="223"/>
      <c r="J240" s="42"/>
      <c r="K240" s="42"/>
      <c r="L240" s="46"/>
      <c r="M240" s="224"/>
      <c r="N240" s="225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130</v>
      </c>
      <c r="AU240" s="19" t="s">
        <v>139</v>
      </c>
    </row>
    <row r="241" s="16" customFormat="1" ht="20.88" customHeight="1">
      <c r="A241" s="16"/>
      <c r="B241" s="273"/>
      <c r="C241" s="274"/>
      <c r="D241" s="275" t="s">
        <v>69</v>
      </c>
      <c r="E241" s="275" t="s">
        <v>538</v>
      </c>
      <c r="F241" s="275" t="s">
        <v>539</v>
      </c>
      <c r="G241" s="274"/>
      <c r="H241" s="274"/>
      <c r="I241" s="276"/>
      <c r="J241" s="277">
        <f>BK241</f>
        <v>0</v>
      </c>
      <c r="K241" s="274"/>
      <c r="L241" s="278"/>
      <c r="M241" s="279"/>
      <c r="N241" s="280"/>
      <c r="O241" s="280"/>
      <c r="P241" s="281">
        <f>SUM(P242:P243)</f>
        <v>0</v>
      </c>
      <c r="Q241" s="280"/>
      <c r="R241" s="281">
        <f>SUM(R242:R243)</f>
        <v>0</v>
      </c>
      <c r="S241" s="280"/>
      <c r="T241" s="282">
        <f>SUM(T242:T243)</f>
        <v>0</v>
      </c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R241" s="283" t="s">
        <v>78</v>
      </c>
      <c r="AT241" s="284" t="s">
        <v>69</v>
      </c>
      <c r="AU241" s="284" t="s">
        <v>139</v>
      </c>
      <c r="AY241" s="283" t="s">
        <v>122</v>
      </c>
      <c r="BK241" s="285">
        <f>SUM(BK242:BK243)</f>
        <v>0</v>
      </c>
    </row>
    <row r="242" s="2" customFormat="1" ht="21.75" customHeight="1">
      <c r="A242" s="40"/>
      <c r="B242" s="41"/>
      <c r="C242" s="207" t="s">
        <v>332</v>
      </c>
      <c r="D242" s="207" t="s">
        <v>124</v>
      </c>
      <c r="E242" s="208" t="s">
        <v>540</v>
      </c>
      <c r="F242" s="209" t="s">
        <v>541</v>
      </c>
      <c r="G242" s="210" t="s">
        <v>409</v>
      </c>
      <c r="H242" s="211">
        <v>33.503999999999998</v>
      </c>
      <c r="I242" s="212"/>
      <c r="J242" s="213">
        <f>ROUND(I242*H242,2)</f>
        <v>0</v>
      </c>
      <c r="K242" s="214"/>
      <c r="L242" s="46"/>
      <c r="M242" s="215" t="s">
        <v>19</v>
      </c>
      <c r="N242" s="216" t="s">
        <v>41</v>
      </c>
      <c r="O242" s="86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9" t="s">
        <v>128</v>
      </c>
      <c r="AT242" s="219" t="s">
        <v>124</v>
      </c>
      <c r="AU242" s="219" t="s">
        <v>128</v>
      </c>
      <c r="AY242" s="19" t="s">
        <v>122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9" t="s">
        <v>78</v>
      </c>
      <c r="BK242" s="220">
        <f>ROUND(I242*H242,2)</f>
        <v>0</v>
      </c>
      <c r="BL242" s="19" t="s">
        <v>128</v>
      </c>
      <c r="BM242" s="219" t="s">
        <v>633</v>
      </c>
    </row>
    <row r="243" s="2" customFormat="1">
      <c r="A243" s="40"/>
      <c r="B243" s="41"/>
      <c r="C243" s="42"/>
      <c r="D243" s="221" t="s">
        <v>130</v>
      </c>
      <c r="E243" s="42"/>
      <c r="F243" s="222" t="s">
        <v>543</v>
      </c>
      <c r="G243" s="42"/>
      <c r="H243" s="42"/>
      <c r="I243" s="223"/>
      <c r="J243" s="42"/>
      <c r="K243" s="42"/>
      <c r="L243" s="46"/>
      <c r="M243" s="224"/>
      <c r="N243" s="225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130</v>
      </c>
      <c r="AU243" s="19" t="s">
        <v>128</v>
      </c>
    </row>
    <row r="244" s="12" customFormat="1" ht="22.8" customHeight="1">
      <c r="A244" s="12"/>
      <c r="B244" s="191"/>
      <c r="C244" s="192"/>
      <c r="D244" s="193" t="s">
        <v>69</v>
      </c>
      <c r="E244" s="205" t="s">
        <v>139</v>
      </c>
      <c r="F244" s="205" t="s">
        <v>354</v>
      </c>
      <c r="G244" s="192"/>
      <c r="H244" s="192"/>
      <c r="I244" s="195"/>
      <c r="J244" s="206">
        <f>BK244</f>
        <v>0</v>
      </c>
      <c r="K244" s="192"/>
      <c r="L244" s="197"/>
      <c r="M244" s="198"/>
      <c r="N244" s="199"/>
      <c r="O244" s="199"/>
      <c r="P244" s="200">
        <f>SUM(P245:P266)</f>
        <v>0</v>
      </c>
      <c r="Q244" s="199"/>
      <c r="R244" s="200">
        <f>SUM(R245:R266)</f>
        <v>13.793489999999999</v>
      </c>
      <c r="S244" s="199"/>
      <c r="T244" s="201">
        <f>SUM(T245:T266)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2" t="s">
        <v>78</v>
      </c>
      <c r="AT244" s="203" t="s">
        <v>69</v>
      </c>
      <c r="AU244" s="203" t="s">
        <v>78</v>
      </c>
      <c r="AY244" s="202" t="s">
        <v>122</v>
      </c>
      <c r="BK244" s="204">
        <f>SUM(BK245:BK266)</f>
        <v>0</v>
      </c>
    </row>
    <row r="245" s="2" customFormat="1" ht="21.75" customHeight="1">
      <c r="A245" s="40"/>
      <c r="B245" s="41"/>
      <c r="C245" s="207" t="s">
        <v>336</v>
      </c>
      <c r="D245" s="207" t="s">
        <v>124</v>
      </c>
      <c r="E245" s="208" t="s">
        <v>356</v>
      </c>
      <c r="F245" s="209" t="s">
        <v>357</v>
      </c>
      <c r="G245" s="210" t="s">
        <v>246</v>
      </c>
      <c r="H245" s="211">
        <v>74</v>
      </c>
      <c r="I245" s="212"/>
      <c r="J245" s="213">
        <f>ROUND(I245*H245,2)</f>
        <v>0</v>
      </c>
      <c r="K245" s="214"/>
      <c r="L245" s="46"/>
      <c r="M245" s="215" t="s">
        <v>19</v>
      </c>
      <c r="N245" s="216" t="s">
        <v>41</v>
      </c>
      <c r="O245" s="86"/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9" t="s">
        <v>128</v>
      </c>
      <c r="AT245" s="219" t="s">
        <v>124</v>
      </c>
      <c r="AU245" s="219" t="s">
        <v>80</v>
      </c>
      <c r="AY245" s="19" t="s">
        <v>122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9" t="s">
        <v>78</v>
      </c>
      <c r="BK245" s="220">
        <f>ROUND(I245*H245,2)</f>
        <v>0</v>
      </c>
      <c r="BL245" s="19" t="s">
        <v>128</v>
      </c>
      <c r="BM245" s="219" t="s">
        <v>634</v>
      </c>
    </row>
    <row r="246" s="2" customFormat="1">
      <c r="A246" s="40"/>
      <c r="B246" s="41"/>
      <c r="C246" s="42"/>
      <c r="D246" s="221" t="s">
        <v>130</v>
      </c>
      <c r="E246" s="42"/>
      <c r="F246" s="222" t="s">
        <v>359</v>
      </c>
      <c r="G246" s="42"/>
      <c r="H246" s="42"/>
      <c r="I246" s="223"/>
      <c r="J246" s="42"/>
      <c r="K246" s="42"/>
      <c r="L246" s="46"/>
      <c r="M246" s="224"/>
      <c r="N246" s="225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130</v>
      </c>
      <c r="AU246" s="19" t="s">
        <v>80</v>
      </c>
    </row>
    <row r="247" s="13" customFormat="1">
      <c r="A247" s="13"/>
      <c r="B247" s="226"/>
      <c r="C247" s="227"/>
      <c r="D247" s="221" t="s">
        <v>132</v>
      </c>
      <c r="E247" s="228" t="s">
        <v>19</v>
      </c>
      <c r="F247" s="229" t="s">
        <v>635</v>
      </c>
      <c r="G247" s="227"/>
      <c r="H247" s="230">
        <v>36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132</v>
      </c>
      <c r="AU247" s="236" t="s">
        <v>80</v>
      </c>
      <c r="AV247" s="13" t="s">
        <v>80</v>
      </c>
      <c r="AW247" s="13" t="s">
        <v>32</v>
      </c>
      <c r="AX247" s="13" t="s">
        <v>70</v>
      </c>
      <c r="AY247" s="236" t="s">
        <v>122</v>
      </c>
    </row>
    <row r="248" s="13" customFormat="1">
      <c r="A248" s="13"/>
      <c r="B248" s="226"/>
      <c r="C248" s="227"/>
      <c r="D248" s="221" t="s">
        <v>132</v>
      </c>
      <c r="E248" s="228" t="s">
        <v>19</v>
      </c>
      <c r="F248" s="229" t="s">
        <v>636</v>
      </c>
      <c r="G248" s="227"/>
      <c r="H248" s="230">
        <v>30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132</v>
      </c>
      <c r="AU248" s="236" t="s">
        <v>80</v>
      </c>
      <c r="AV248" s="13" t="s">
        <v>80</v>
      </c>
      <c r="AW248" s="13" t="s">
        <v>32</v>
      </c>
      <c r="AX248" s="13" t="s">
        <v>70</v>
      </c>
      <c r="AY248" s="236" t="s">
        <v>122</v>
      </c>
    </row>
    <row r="249" s="13" customFormat="1">
      <c r="A249" s="13"/>
      <c r="B249" s="226"/>
      <c r="C249" s="227"/>
      <c r="D249" s="221" t="s">
        <v>132</v>
      </c>
      <c r="E249" s="228" t="s">
        <v>19</v>
      </c>
      <c r="F249" s="229" t="s">
        <v>637</v>
      </c>
      <c r="G249" s="227"/>
      <c r="H249" s="230">
        <v>4</v>
      </c>
      <c r="I249" s="231"/>
      <c r="J249" s="227"/>
      <c r="K249" s="227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132</v>
      </c>
      <c r="AU249" s="236" t="s">
        <v>80</v>
      </c>
      <c r="AV249" s="13" t="s">
        <v>80</v>
      </c>
      <c r="AW249" s="13" t="s">
        <v>32</v>
      </c>
      <c r="AX249" s="13" t="s">
        <v>70</v>
      </c>
      <c r="AY249" s="236" t="s">
        <v>122</v>
      </c>
    </row>
    <row r="250" s="13" customFormat="1">
      <c r="A250" s="13"/>
      <c r="B250" s="226"/>
      <c r="C250" s="227"/>
      <c r="D250" s="221" t="s">
        <v>132</v>
      </c>
      <c r="E250" s="228" t="s">
        <v>19</v>
      </c>
      <c r="F250" s="229" t="s">
        <v>638</v>
      </c>
      <c r="G250" s="227"/>
      <c r="H250" s="230">
        <v>4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132</v>
      </c>
      <c r="AU250" s="236" t="s">
        <v>80</v>
      </c>
      <c r="AV250" s="13" t="s">
        <v>80</v>
      </c>
      <c r="AW250" s="13" t="s">
        <v>32</v>
      </c>
      <c r="AX250" s="13" t="s">
        <v>70</v>
      </c>
      <c r="AY250" s="236" t="s">
        <v>122</v>
      </c>
    </row>
    <row r="251" s="14" customFormat="1">
      <c r="A251" s="14"/>
      <c r="B251" s="237"/>
      <c r="C251" s="238"/>
      <c r="D251" s="221" t="s">
        <v>132</v>
      </c>
      <c r="E251" s="239" t="s">
        <v>19</v>
      </c>
      <c r="F251" s="240" t="s">
        <v>134</v>
      </c>
      <c r="G251" s="238"/>
      <c r="H251" s="241">
        <v>74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132</v>
      </c>
      <c r="AU251" s="247" t="s">
        <v>80</v>
      </c>
      <c r="AV251" s="14" t="s">
        <v>128</v>
      </c>
      <c r="AW251" s="14" t="s">
        <v>32</v>
      </c>
      <c r="AX251" s="14" t="s">
        <v>78</v>
      </c>
      <c r="AY251" s="247" t="s">
        <v>122</v>
      </c>
    </row>
    <row r="252" s="2" customFormat="1" ht="16.5" customHeight="1">
      <c r="A252" s="40"/>
      <c r="B252" s="41"/>
      <c r="C252" s="248" t="s">
        <v>342</v>
      </c>
      <c r="D252" s="248" t="s">
        <v>174</v>
      </c>
      <c r="E252" s="249" t="s">
        <v>362</v>
      </c>
      <c r="F252" s="250" t="s">
        <v>363</v>
      </c>
      <c r="G252" s="251" t="s">
        <v>147</v>
      </c>
      <c r="H252" s="252">
        <v>1.0169999999999999</v>
      </c>
      <c r="I252" s="253"/>
      <c r="J252" s="254">
        <f>ROUND(I252*H252,2)</f>
        <v>0</v>
      </c>
      <c r="K252" s="255"/>
      <c r="L252" s="256"/>
      <c r="M252" s="257" t="s">
        <v>19</v>
      </c>
      <c r="N252" s="258" t="s">
        <v>41</v>
      </c>
      <c r="O252" s="86"/>
      <c r="P252" s="217">
        <f>O252*H252</f>
        <v>0</v>
      </c>
      <c r="Q252" s="217">
        <v>0.65000000000000002</v>
      </c>
      <c r="R252" s="217">
        <f>Q252*H252</f>
        <v>0.66104999999999992</v>
      </c>
      <c r="S252" s="217">
        <v>0</v>
      </c>
      <c r="T252" s="218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9" t="s">
        <v>168</v>
      </c>
      <c r="AT252" s="219" t="s">
        <v>174</v>
      </c>
      <c r="AU252" s="219" t="s">
        <v>80</v>
      </c>
      <c r="AY252" s="19" t="s">
        <v>122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9" t="s">
        <v>78</v>
      </c>
      <c r="BK252" s="220">
        <f>ROUND(I252*H252,2)</f>
        <v>0</v>
      </c>
      <c r="BL252" s="19" t="s">
        <v>128</v>
      </c>
      <c r="BM252" s="219" t="s">
        <v>639</v>
      </c>
    </row>
    <row r="253" s="13" customFormat="1">
      <c r="A253" s="13"/>
      <c r="B253" s="226"/>
      <c r="C253" s="227"/>
      <c r="D253" s="221" t="s">
        <v>132</v>
      </c>
      <c r="E253" s="228" t="s">
        <v>19</v>
      </c>
      <c r="F253" s="229" t="s">
        <v>640</v>
      </c>
      <c r="G253" s="227"/>
      <c r="H253" s="230">
        <v>1.0169999999999999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132</v>
      </c>
      <c r="AU253" s="236" t="s">
        <v>80</v>
      </c>
      <c r="AV253" s="13" t="s">
        <v>80</v>
      </c>
      <c r="AW253" s="13" t="s">
        <v>32</v>
      </c>
      <c r="AX253" s="13" t="s">
        <v>70</v>
      </c>
      <c r="AY253" s="236" t="s">
        <v>122</v>
      </c>
    </row>
    <row r="254" s="14" customFormat="1">
      <c r="A254" s="14"/>
      <c r="B254" s="237"/>
      <c r="C254" s="238"/>
      <c r="D254" s="221" t="s">
        <v>132</v>
      </c>
      <c r="E254" s="239" t="s">
        <v>19</v>
      </c>
      <c r="F254" s="240" t="s">
        <v>134</v>
      </c>
      <c r="G254" s="238"/>
      <c r="H254" s="241">
        <v>1.0169999999999999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7" t="s">
        <v>132</v>
      </c>
      <c r="AU254" s="247" t="s">
        <v>80</v>
      </c>
      <c r="AV254" s="14" t="s">
        <v>128</v>
      </c>
      <c r="AW254" s="14" t="s">
        <v>32</v>
      </c>
      <c r="AX254" s="14" t="s">
        <v>78</v>
      </c>
      <c r="AY254" s="247" t="s">
        <v>122</v>
      </c>
    </row>
    <row r="255" s="2" customFormat="1" ht="33" customHeight="1">
      <c r="A255" s="40"/>
      <c r="B255" s="41"/>
      <c r="C255" s="207" t="s">
        <v>349</v>
      </c>
      <c r="D255" s="207" t="s">
        <v>124</v>
      </c>
      <c r="E255" s="208" t="s">
        <v>372</v>
      </c>
      <c r="F255" s="209" t="s">
        <v>373</v>
      </c>
      <c r="G255" s="210" t="s">
        <v>246</v>
      </c>
      <c r="H255" s="211">
        <v>1577</v>
      </c>
      <c r="I255" s="212"/>
      <c r="J255" s="213">
        <f>ROUND(I255*H255,2)</f>
        <v>0</v>
      </c>
      <c r="K255" s="214"/>
      <c r="L255" s="46"/>
      <c r="M255" s="215" t="s">
        <v>19</v>
      </c>
      <c r="N255" s="216" t="s">
        <v>41</v>
      </c>
      <c r="O255" s="86"/>
      <c r="P255" s="217">
        <f>O255*H255</f>
        <v>0</v>
      </c>
      <c r="Q255" s="217">
        <v>0.0061999999999999998</v>
      </c>
      <c r="R255" s="217">
        <f>Q255*H255</f>
        <v>9.7774000000000001</v>
      </c>
      <c r="S255" s="217">
        <v>0</v>
      </c>
      <c r="T255" s="218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9" t="s">
        <v>128</v>
      </c>
      <c r="AT255" s="219" t="s">
        <v>124</v>
      </c>
      <c r="AU255" s="219" t="s">
        <v>80</v>
      </c>
      <c r="AY255" s="19" t="s">
        <v>122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9" t="s">
        <v>78</v>
      </c>
      <c r="BK255" s="220">
        <f>ROUND(I255*H255,2)</f>
        <v>0</v>
      </c>
      <c r="BL255" s="19" t="s">
        <v>128</v>
      </c>
      <c r="BM255" s="219" t="s">
        <v>641</v>
      </c>
    </row>
    <row r="256" s="2" customFormat="1">
      <c r="A256" s="40"/>
      <c r="B256" s="41"/>
      <c r="C256" s="42"/>
      <c r="D256" s="221" t="s">
        <v>130</v>
      </c>
      <c r="E256" s="42"/>
      <c r="F256" s="222" t="s">
        <v>375</v>
      </c>
      <c r="G256" s="42"/>
      <c r="H256" s="42"/>
      <c r="I256" s="223"/>
      <c r="J256" s="42"/>
      <c r="K256" s="42"/>
      <c r="L256" s="46"/>
      <c r="M256" s="224"/>
      <c r="N256" s="225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130</v>
      </c>
      <c r="AU256" s="19" t="s">
        <v>80</v>
      </c>
    </row>
    <row r="257" s="13" customFormat="1">
      <c r="A257" s="13"/>
      <c r="B257" s="226"/>
      <c r="C257" s="227"/>
      <c r="D257" s="221" t="s">
        <v>132</v>
      </c>
      <c r="E257" s="228" t="s">
        <v>19</v>
      </c>
      <c r="F257" s="229" t="s">
        <v>642</v>
      </c>
      <c r="G257" s="227"/>
      <c r="H257" s="230">
        <v>756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132</v>
      </c>
      <c r="AU257" s="236" t="s">
        <v>80</v>
      </c>
      <c r="AV257" s="13" t="s">
        <v>80</v>
      </c>
      <c r="AW257" s="13" t="s">
        <v>32</v>
      </c>
      <c r="AX257" s="13" t="s">
        <v>70</v>
      </c>
      <c r="AY257" s="236" t="s">
        <v>122</v>
      </c>
    </row>
    <row r="258" s="13" customFormat="1">
      <c r="A258" s="13"/>
      <c r="B258" s="226"/>
      <c r="C258" s="227"/>
      <c r="D258" s="221" t="s">
        <v>132</v>
      </c>
      <c r="E258" s="228" t="s">
        <v>19</v>
      </c>
      <c r="F258" s="229" t="s">
        <v>643</v>
      </c>
      <c r="G258" s="227"/>
      <c r="H258" s="230">
        <v>630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132</v>
      </c>
      <c r="AU258" s="236" t="s">
        <v>80</v>
      </c>
      <c r="AV258" s="13" t="s">
        <v>80</v>
      </c>
      <c r="AW258" s="13" t="s">
        <v>32</v>
      </c>
      <c r="AX258" s="13" t="s">
        <v>70</v>
      </c>
      <c r="AY258" s="236" t="s">
        <v>122</v>
      </c>
    </row>
    <row r="259" s="13" customFormat="1">
      <c r="A259" s="13"/>
      <c r="B259" s="226"/>
      <c r="C259" s="227"/>
      <c r="D259" s="221" t="s">
        <v>132</v>
      </c>
      <c r="E259" s="228" t="s">
        <v>19</v>
      </c>
      <c r="F259" s="229" t="s">
        <v>644</v>
      </c>
      <c r="G259" s="227"/>
      <c r="H259" s="230">
        <v>78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6" t="s">
        <v>132</v>
      </c>
      <c r="AU259" s="236" t="s">
        <v>80</v>
      </c>
      <c r="AV259" s="13" t="s">
        <v>80</v>
      </c>
      <c r="AW259" s="13" t="s">
        <v>32</v>
      </c>
      <c r="AX259" s="13" t="s">
        <v>70</v>
      </c>
      <c r="AY259" s="236" t="s">
        <v>122</v>
      </c>
    </row>
    <row r="260" s="13" customFormat="1">
      <c r="A260" s="13"/>
      <c r="B260" s="226"/>
      <c r="C260" s="227"/>
      <c r="D260" s="221" t="s">
        <v>132</v>
      </c>
      <c r="E260" s="228" t="s">
        <v>19</v>
      </c>
      <c r="F260" s="229" t="s">
        <v>645</v>
      </c>
      <c r="G260" s="227"/>
      <c r="H260" s="230">
        <v>113</v>
      </c>
      <c r="I260" s="231"/>
      <c r="J260" s="227"/>
      <c r="K260" s="227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132</v>
      </c>
      <c r="AU260" s="236" t="s">
        <v>80</v>
      </c>
      <c r="AV260" s="13" t="s">
        <v>80</v>
      </c>
      <c r="AW260" s="13" t="s">
        <v>32</v>
      </c>
      <c r="AX260" s="13" t="s">
        <v>70</v>
      </c>
      <c r="AY260" s="236" t="s">
        <v>122</v>
      </c>
    </row>
    <row r="261" s="14" customFormat="1">
      <c r="A261" s="14"/>
      <c r="B261" s="237"/>
      <c r="C261" s="238"/>
      <c r="D261" s="221" t="s">
        <v>132</v>
      </c>
      <c r="E261" s="239" t="s">
        <v>19</v>
      </c>
      <c r="F261" s="240" t="s">
        <v>134</v>
      </c>
      <c r="G261" s="238"/>
      <c r="H261" s="241">
        <v>1577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7" t="s">
        <v>132</v>
      </c>
      <c r="AU261" s="247" t="s">
        <v>80</v>
      </c>
      <c r="AV261" s="14" t="s">
        <v>128</v>
      </c>
      <c r="AW261" s="14" t="s">
        <v>32</v>
      </c>
      <c r="AX261" s="14" t="s">
        <v>78</v>
      </c>
      <c r="AY261" s="247" t="s">
        <v>122</v>
      </c>
    </row>
    <row r="262" s="2" customFormat="1" ht="16.5" customHeight="1">
      <c r="A262" s="40"/>
      <c r="B262" s="41"/>
      <c r="C262" s="207" t="s">
        <v>355</v>
      </c>
      <c r="D262" s="207" t="s">
        <v>124</v>
      </c>
      <c r="E262" s="208" t="s">
        <v>381</v>
      </c>
      <c r="F262" s="209" t="s">
        <v>382</v>
      </c>
      <c r="G262" s="210" t="s">
        <v>246</v>
      </c>
      <c r="H262" s="211">
        <v>52</v>
      </c>
      <c r="I262" s="212"/>
      <c r="J262" s="213">
        <f>ROUND(I262*H262,2)</f>
        <v>0</v>
      </c>
      <c r="K262" s="214"/>
      <c r="L262" s="46"/>
      <c r="M262" s="215" t="s">
        <v>19</v>
      </c>
      <c r="N262" s="216" t="s">
        <v>41</v>
      </c>
      <c r="O262" s="86"/>
      <c r="P262" s="217">
        <f>O262*H262</f>
        <v>0</v>
      </c>
      <c r="Q262" s="217">
        <v>0.064519999999999994</v>
      </c>
      <c r="R262" s="217">
        <f>Q262*H262</f>
        <v>3.3550399999999998</v>
      </c>
      <c r="S262" s="217">
        <v>0</v>
      </c>
      <c r="T262" s="218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9" t="s">
        <v>128</v>
      </c>
      <c r="AT262" s="219" t="s">
        <v>124</v>
      </c>
      <c r="AU262" s="219" t="s">
        <v>80</v>
      </c>
      <c r="AY262" s="19" t="s">
        <v>122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19" t="s">
        <v>78</v>
      </c>
      <c r="BK262" s="220">
        <f>ROUND(I262*H262,2)</f>
        <v>0</v>
      </c>
      <c r="BL262" s="19" t="s">
        <v>128</v>
      </c>
      <c r="BM262" s="219" t="s">
        <v>646</v>
      </c>
    </row>
    <row r="263" s="2" customFormat="1">
      <c r="A263" s="40"/>
      <c r="B263" s="41"/>
      <c r="C263" s="42"/>
      <c r="D263" s="221" t="s">
        <v>130</v>
      </c>
      <c r="E263" s="42"/>
      <c r="F263" s="222" t="s">
        <v>375</v>
      </c>
      <c r="G263" s="42"/>
      <c r="H263" s="42"/>
      <c r="I263" s="223"/>
      <c r="J263" s="42"/>
      <c r="K263" s="42"/>
      <c r="L263" s="46"/>
      <c r="M263" s="224"/>
      <c r="N263" s="225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130</v>
      </c>
      <c r="AU263" s="19" t="s">
        <v>80</v>
      </c>
    </row>
    <row r="264" s="13" customFormat="1">
      <c r="A264" s="13"/>
      <c r="B264" s="226"/>
      <c r="C264" s="227"/>
      <c r="D264" s="221" t="s">
        <v>132</v>
      </c>
      <c r="E264" s="228" t="s">
        <v>19</v>
      </c>
      <c r="F264" s="229" t="s">
        <v>647</v>
      </c>
      <c r="G264" s="227"/>
      <c r="H264" s="230">
        <v>52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132</v>
      </c>
      <c r="AU264" s="236" t="s">
        <v>80</v>
      </c>
      <c r="AV264" s="13" t="s">
        <v>80</v>
      </c>
      <c r="AW264" s="13" t="s">
        <v>32</v>
      </c>
      <c r="AX264" s="13" t="s">
        <v>70</v>
      </c>
      <c r="AY264" s="236" t="s">
        <v>122</v>
      </c>
    </row>
    <row r="265" s="14" customFormat="1">
      <c r="A265" s="14"/>
      <c r="B265" s="237"/>
      <c r="C265" s="238"/>
      <c r="D265" s="221" t="s">
        <v>132</v>
      </c>
      <c r="E265" s="239" t="s">
        <v>19</v>
      </c>
      <c r="F265" s="240" t="s">
        <v>134</v>
      </c>
      <c r="G265" s="238"/>
      <c r="H265" s="241">
        <v>52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7" t="s">
        <v>132</v>
      </c>
      <c r="AU265" s="247" t="s">
        <v>80</v>
      </c>
      <c r="AV265" s="14" t="s">
        <v>128</v>
      </c>
      <c r="AW265" s="14" t="s">
        <v>32</v>
      </c>
      <c r="AX265" s="14" t="s">
        <v>78</v>
      </c>
      <c r="AY265" s="247" t="s">
        <v>122</v>
      </c>
    </row>
    <row r="266" s="2" customFormat="1" ht="21.75" customHeight="1">
      <c r="A266" s="40"/>
      <c r="B266" s="41"/>
      <c r="C266" s="207" t="s">
        <v>361</v>
      </c>
      <c r="D266" s="207" t="s">
        <v>124</v>
      </c>
      <c r="E266" s="208" t="s">
        <v>386</v>
      </c>
      <c r="F266" s="209" t="s">
        <v>387</v>
      </c>
      <c r="G266" s="210" t="s">
        <v>388</v>
      </c>
      <c r="H266" s="211">
        <v>37</v>
      </c>
      <c r="I266" s="212"/>
      <c r="J266" s="213">
        <f>ROUND(I266*H266,2)</f>
        <v>0</v>
      </c>
      <c r="K266" s="214"/>
      <c r="L266" s="46"/>
      <c r="M266" s="286" t="s">
        <v>19</v>
      </c>
      <c r="N266" s="287" t="s">
        <v>41</v>
      </c>
      <c r="O266" s="271"/>
      <c r="P266" s="288">
        <f>O266*H266</f>
        <v>0</v>
      </c>
      <c r="Q266" s="288">
        <v>0</v>
      </c>
      <c r="R266" s="288">
        <f>Q266*H266</f>
        <v>0</v>
      </c>
      <c r="S266" s="288">
        <v>0</v>
      </c>
      <c r="T266" s="289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9" t="s">
        <v>128</v>
      </c>
      <c r="AT266" s="219" t="s">
        <v>124</v>
      </c>
      <c r="AU266" s="219" t="s">
        <v>80</v>
      </c>
      <c r="AY266" s="19" t="s">
        <v>122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9" t="s">
        <v>78</v>
      </c>
      <c r="BK266" s="220">
        <f>ROUND(I266*H266,2)</f>
        <v>0</v>
      </c>
      <c r="BL266" s="19" t="s">
        <v>128</v>
      </c>
      <c r="BM266" s="219" t="s">
        <v>648</v>
      </c>
    </row>
    <row r="267" s="2" customFormat="1" ht="6.96" customHeight="1">
      <c r="A267" s="40"/>
      <c r="B267" s="61"/>
      <c r="C267" s="62"/>
      <c r="D267" s="62"/>
      <c r="E267" s="62"/>
      <c r="F267" s="62"/>
      <c r="G267" s="62"/>
      <c r="H267" s="62"/>
      <c r="I267" s="62"/>
      <c r="J267" s="62"/>
      <c r="K267" s="62"/>
      <c r="L267" s="46"/>
      <c r="M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</row>
  </sheetData>
  <sheetProtection sheet="1" autoFilter="0" formatColumns="0" formatRows="0" objects="1" scenarios="1" spinCount="100000" saltValue="E1Ye3Qqzfb5FZQP9usAE1LqZTqYjJ7m84N0M6DyrDX3pwJUMv2rUbMWuRrlJEhh8wZOaJEJSKnm/WAleX4CN+w==" hashValue="LUrJX05cDLRD1F+LapdO7legCY/JgEj14QlaWgTFEUDuIiDb9saJI5IWR+C0pxIzkGOoroC90lXo3GJ3thffSw==" algorithmName="SHA-512" password="CC35"/>
  <autoFilter ref="C83:K26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94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 v k.ú. Stará Ves u Přerova - etapa I.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649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19. 5. 2020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ROUND((SUM(BE84:BE237)),  2)</f>
        <v>0</v>
      </c>
      <c r="G33" s="40"/>
      <c r="H33" s="40"/>
      <c r="I33" s="150">
        <v>0.20999999999999999</v>
      </c>
      <c r="J33" s="149">
        <f>ROUND(((SUM(BE84:BE237))*I33),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ROUND((SUM(BF84:BF237)),  2)</f>
        <v>0</v>
      </c>
      <c r="G34" s="40"/>
      <c r="H34" s="40"/>
      <c r="I34" s="150">
        <v>0.14999999999999999</v>
      </c>
      <c r="J34" s="149">
        <f>ROUND(((SUM(BF84:BF237))*I34),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ROUND((SUM(BG84:BG237)),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ROUND((SUM(BH84:BH237)),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ROUND((SUM(BI84:BI237)),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 v k.ú. Stará Ves u Přerova - etapa I.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02/20/06 - Zalesnění L1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Stará Ves u Přerova</v>
      </c>
      <c r="G52" s="42"/>
      <c r="H52" s="42"/>
      <c r="I52" s="34" t="s">
        <v>23</v>
      </c>
      <c r="J52" s="74" t="str">
        <f>IF(J12="","",J12)</f>
        <v>19. 5. 2020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7"/>
      <c r="C60" s="168"/>
      <c r="D60" s="169" t="s">
        <v>101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102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103</v>
      </c>
      <c r="E62" s="176"/>
      <c r="F62" s="176"/>
      <c r="G62" s="176"/>
      <c r="H62" s="176"/>
      <c r="I62" s="176"/>
      <c r="J62" s="177">
        <f>J129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21.84" customHeight="1">
      <c r="A63" s="10"/>
      <c r="B63" s="173"/>
      <c r="C63" s="174"/>
      <c r="D63" s="175" t="s">
        <v>413</v>
      </c>
      <c r="E63" s="176"/>
      <c r="F63" s="176"/>
      <c r="G63" s="176"/>
      <c r="H63" s="176"/>
      <c r="I63" s="176"/>
      <c r="J63" s="177">
        <f>J218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104</v>
      </c>
      <c r="E64" s="176"/>
      <c r="F64" s="176"/>
      <c r="G64" s="176"/>
      <c r="H64" s="176"/>
      <c r="I64" s="176"/>
      <c r="J64" s="177">
        <f>J221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107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Realizace společných zařízení v k.ú. Stará Ves u Přerova - etapa I.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95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02/20/06 - Zalesnění L1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Stará Ves u Přerova</v>
      </c>
      <c r="G78" s="42"/>
      <c r="H78" s="42"/>
      <c r="I78" s="34" t="s">
        <v>23</v>
      </c>
      <c r="J78" s="74" t="str">
        <f>IF(J12="","",J12)</f>
        <v>19. 5. 2020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31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33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108</v>
      </c>
      <c r="D83" s="182" t="s">
        <v>55</v>
      </c>
      <c r="E83" s="182" t="s">
        <v>51</v>
      </c>
      <c r="F83" s="182" t="s">
        <v>52</v>
      </c>
      <c r="G83" s="182" t="s">
        <v>109</v>
      </c>
      <c r="H83" s="182" t="s">
        <v>110</v>
      </c>
      <c r="I83" s="182" t="s">
        <v>111</v>
      </c>
      <c r="J83" s="183" t="s">
        <v>99</v>
      </c>
      <c r="K83" s="184" t="s">
        <v>112</v>
      </c>
      <c r="L83" s="185"/>
      <c r="M83" s="94" t="s">
        <v>19</v>
      </c>
      <c r="N83" s="95" t="s">
        <v>40</v>
      </c>
      <c r="O83" s="95" t="s">
        <v>113</v>
      </c>
      <c r="P83" s="95" t="s">
        <v>114</v>
      </c>
      <c r="Q83" s="95" t="s">
        <v>115</v>
      </c>
      <c r="R83" s="95" t="s">
        <v>116</v>
      </c>
      <c r="S83" s="95" t="s">
        <v>117</v>
      </c>
      <c r="T83" s="96" t="s">
        <v>118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119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7"/>
      <c r="N84" s="187"/>
      <c r="O84" s="98"/>
      <c r="P84" s="188">
        <f>P85</f>
        <v>0</v>
      </c>
      <c r="Q84" s="98"/>
      <c r="R84" s="188">
        <f>R85</f>
        <v>34.436574999999998</v>
      </c>
      <c r="S84" s="98"/>
      <c r="T84" s="189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69</v>
      </c>
      <c r="AU84" s="19" t="s">
        <v>100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69</v>
      </c>
      <c r="E85" s="194" t="s">
        <v>120</v>
      </c>
      <c r="F85" s="194" t="s">
        <v>121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P86+P221</f>
        <v>0</v>
      </c>
      <c r="Q85" s="199"/>
      <c r="R85" s="200">
        <f>R86+R221</f>
        <v>34.436574999999998</v>
      </c>
      <c r="S85" s="199"/>
      <c r="T85" s="201">
        <f>T86+T221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78</v>
      </c>
      <c r="AT85" s="203" t="s">
        <v>69</v>
      </c>
      <c r="AU85" s="203" t="s">
        <v>70</v>
      </c>
      <c r="AY85" s="202" t="s">
        <v>122</v>
      </c>
      <c r="BK85" s="204">
        <f>BK86+BK221</f>
        <v>0</v>
      </c>
    </row>
    <row r="86" s="12" customFormat="1" ht="22.8" customHeight="1">
      <c r="A86" s="12"/>
      <c r="B86" s="191"/>
      <c r="C86" s="192"/>
      <c r="D86" s="193" t="s">
        <v>69</v>
      </c>
      <c r="E86" s="205" t="s">
        <v>78</v>
      </c>
      <c r="F86" s="205" t="s">
        <v>123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P87+SUM(P88:P129)</f>
        <v>0</v>
      </c>
      <c r="Q86" s="199"/>
      <c r="R86" s="200">
        <f>R87+SUM(R88:R129)</f>
        <v>25.792455</v>
      </c>
      <c r="S86" s="199"/>
      <c r="T86" s="201">
        <f>T87+SUM(T88:T129)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78</v>
      </c>
      <c r="AT86" s="203" t="s">
        <v>69</v>
      </c>
      <c r="AU86" s="203" t="s">
        <v>78</v>
      </c>
      <c r="AY86" s="202" t="s">
        <v>122</v>
      </c>
      <c r="BK86" s="204">
        <f>BK87+SUM(BK88:BK129)</f>
        <v>0</v>
      </c>
    </row>
    <row r="87" s="2" customFormat="1" ht="16.5" customHeight="1">
      <c r="A87" s="40"/>
      <c r="B87" s="41"/>
      <c r="C87" s="207" t="s">
        <v>78</v>
      </c>
      <c r="D87" s="207" t="s">
        <v>124</v>
      </c>
      <c r="E87" s="208" t="s">
        <v>125</v>
      </c>
      <c r="F87" s="209" t="s">
        <v>126</v>
      </c>
      <c r="G87" s="210" t="s">
        <v>127</v>
      </c>
      <c r="H87" s="211">
        <v>19393</v>
      </c>
      <c r="I87" s="212"/>
      <c r="J87" s="213">
        <f>ROUND(I87*H87,2)</f>
        <v>0</v>
      </c>
      <c r="K87" s="214"/>
      <c r="L87" s="46"/>
      <c r="M87" s="215" t="s">
        <v>19</v>
      </c>
      <c r="N87" s="216" t="s">
        <v>41</v>
      </c>
      <c r="O87" s="86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128</v>
      </c>
      <c r="AT87" s="219" t="s">
        <v>124</v>
      </c>
      <c r="AU87" s="219" t="s">
        <v>80</v>
      </c>
      <c r="AY87" s="19" t="s">
        <v>122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9" t="s">
        <v>78</v>
      </c>
      <c r="BK87" s="220">
        <f>ROUND(I87*H87,2)</f>
        <v>0</v>
      </c>
      <c r="BL87" s="19" t="s">
        <v>128</v>
      </c>
      <c r="BM87" s="219" t="s">
        <v>650</v>
      </c>
    </row>
    <row r="88" s="2" customFormat="1">
      <c r="A88" s="40"/>
      <c r="B88" s="41"/>
      <c r="C88" s="42"/>
      <c r="D88" s="221" t="s">
        <v>130</v>
      </c>
      <c r="E88" s="42"/>
      <c r="F88" s="222" t="s">
        <v>131</v>
      </c>
      <c r="G88" s="42"/>
      <c r="H88" s="42"/>
      <c r="I88" s="223"/>
      <c r="J88" s="42"/>
      <c r="K88" s="42"/>
      <c r="L88" s="46"/>
      <c r="M88" s="224"/>
      <c r="N88" s="22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130</v>
      </c>
      <c r="AU88" s="19" t="s">
        <v>80</v>
      </c>
    </row>
    <row r="89" s="13" customFormat="1">
      <c r="A89" s="13"/>
      <c r="B89" s="226"/>
      <c r="C89" s="227"/>
      <c r="D89" s="221" t="s">
        <v>132</v>
      </c>
      <c r="E89" s="228" t="s">
        <v>19</v>
      </c>
      <c r="F89" s="229" t="s">
        <v>651</v>
      </c>
      <c r="G89" s="227"/>
      <c r="H89" s="230">
        <v>19393</v>
      </c>
      <c r="I89" s="231"/>
      <c r="J89" s="227"/>
      <c r="K89" s="227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132</v>
      </c>
      <c r="AU89" s="236" t="s">
        <v>80</v>
      </c>
      <c r="AV89" s="13" t="s">
        <v>80</v>
      </c>
      <c r="AW89" s="13" t="s">
        <v>32</v>
      </c>
      <c r="AX89" s="13" t="s">
        <v>70</v>
      </c>
      <c r="AY89" s="236" t="s">
        <v>122</v>
      </c>
    </row>
    <row r="90" s="14" customFormat="1">
      <c r="A90" s="14"/>
      <c r="B90" s="237"/>
      <c r="C90" s="238"/>
      <c r="D90" s="221" t="s">
        <v>132</v>
      </c>
      <c r="E90" s="239" t="s">
        <v>19</v>
      </c>
      <c r="F90" s="240" t="s">
        <v>134</v>
      </c>
      <c r="G90" s="238"/>
      <c r="H90" s="241">
        <v>19393</v>
      </c>
      <c r="I90" s="242"/>
      <c r="J90" s="238"/>
      <c r="K90" s="238"/>
      <c r="L90" s="243"/>
      <c r="M90" s="244"/>
      <c r="N90" s="245"/>
      <c r="O90" s="245"/>
      <c r="P90" s="245"/>
      <c r="Q90" s="245"/>
      <c r="R90" s="245"/>
      <c r="S90" s="245"/>
      <c r="T90" s="246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7" t="s">
        <v>132</v>
      </c>
      <c r="AU90" s="247" t="s">
        <v>80</v>
      </c>
      <c r="AV90" s="14" t="s">
        <v>128</v>
      </c>
      <c r="AW90" s="14" t="s">
        <v>32</v>
      </c>
      <c r="AX90" s="14" t="s">
        <v>78</v>
      </c>
      <c r="AY90" s="247" t="s">
        <v>122</v>
      </c>
    </row>
    <row r="91" s="2" customFormat="1" ht="33" customHeight="1">
      <c r="A91" s="40"/>
      <c r="B91" s="41"/>
      <c r="C91" s="207" t="s">
        <v>80</v>
      </c>
      <c r="D91" s="207" t="s">
        <v>124</v>
      </c>
      <c r="E91" s="208" t="s">
        <v>416</v>
      </c>
      <c r="F91" s="209" t="s">
        <v>417</v>
      </c>
      <c r="G91" s="210" t="s">
        <v>127</v>
      </c>
      <c r="H91" s="211">
        <v>19393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41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128</v>
      </c>
      <c r="AT91" s="219" t="s">
        <v>124</v>
      </c>
      <c r="AU91" s="219" t="s">
        <v>80</v>
      </c>
      <c r="AY91" s="19" t="s">
        <v>122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78</v>
      </c>
      <c r="BK91" s="220">
        <f>ROUND(I91*H91,2)</f>
        <v>0</v>
      </c>
      <c r="BL91" s="19" t="s">
        <v>128</v>
      </c>
      <c r="BM91" s="219" t="s">
        <v>652</v>
      </c>
    </row>
    <row r="92" s="2" customFormat="1">
      <c r="A92" s="40"/>
      <c r="B92" s="41"/>
      <c r="C92" s="42"/>
      <c r="D92" s="221" t="s">
        <v>130</v>
      </c>
      <c r="E92" s="42"/>
      <c r="F92" s="222" t="s">
        <v>419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130</v>
      </c>
      <c r="AU92" s="19" t="s">
        <v>80</v>
      </c>
    </row>
    <row r="93" s="2" customFormat="1" ht="21.75" customHeight="1">
      <c r="A93" s="40"/>
      <c r="B93" s="41"/>
      <c r="C93" s="207" t="s">
        <v>139</v>
      </c>
      <c r="D93" s="207" t="s">
        <v>124</v>
      </c>
      <c r="E93" s="208" t="s">
        <v>169</v>
      </c>
      <c r="F93" s="209" t="s">
        <v>170</v>
      </c>
      <c r="G93" s="210" t="s">
        <v>127</v>
      </c>
      <c r="H93" s="211">
        <v>19393</v>
      </c>
      <c r="I93" s="212"/>
      <c r="J93" s="213">
        <f>ROUND(I93*H93,2)</f>
        <v>0</v>
      </c>
      <c r="K93" s="214"/>
      <c r="L93" s="46"/>
      <c r="M93" s="215" t="s">
        <v>19</v>
      </c>
      <c r="N93" s="216" t="s">
        <v>41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128</v>
      </c>
      <c r="AT93" s="219" t="s">
        <v>124</v>
      </c>
      <c r="AU93" s="219" t="s">
        <v>80</v>
      </c>
      <c r="AY93" s="19" t="s">
        <v>122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78</v>
      </c>
      <c r="BK93" s="220">
        <f>ROUND(I93*H93,2)</f>
        <v>0</v>
      </c>
      <c r="BL93" s="19" t="s">
        <v>128</v>
      </c>
      <c r="BM93" s="219" t="s">
        <v>653</v>
      </c>
    </row>
    <row r="94" s="2" customFormat="1">
      <c r="A94" s="40"/>
      <c r="B94" s="41"/>
      <c r="C94" s="42"/>
      <c r="D94" s="221" t="s">
        <v>130</v>
      </c>
      <c r="E94" s="42"/>
      <c r="F94" s="222" t="s">
        <v>172</v>
      </c>
      <c r="G94" s="42"/>
      <c r="H94" s="42"/>
      <c r="I94" s="223"/>
      <c r="J94" s="42"/>
      <c r="K94" s="42"/>
      <c r="L94" s="46"/>
      <c r="M94" s="224"/>
      <c r="N94" s="22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130</v>
      </c>
      <c r="AU94" s="19" t="s">
        <v>80</v>
      </c>
    </row>
    <row r="95" s="2" customFormat="1" ht="16.5" customHeight="1">
      <c r="A95" s="40"/>
      <c r="B95" s="41"/>
      <c r="C95" s="248" t="s">
        <v>128</v>
      </c>
      <c r="D95" s="248" t="s">
        <v>174</v>
      </c>
      <c r="E95" s="249" t="s">
        <v>565</v>
      </c>
      <c r="F95" s="250" t="s">
        <v>186</v>
      </c>
      <c r="G95" s="251" t="s">
        <v>177</v>
      </c>
      <c r="H95" s="252">
        <v>484.82499999999999</v>
      </c>
      <c r="I95" s="253"/>
      <c r="J95" s="254">
        <f>ROUND(I95*H95,2)</f>
        <v>0</v>
      </c>
      <c r="K95" s="255"/>
      <c r="L95" s="256"/>
      <c r="M95" s="257" t="s">
        <v>19</v>
      </c>
      <c r="N95" s="258" t="s">
        <v>41</v>
      </c>
      <c r="O95" s="86"/>
      <c r="P95" s="217">
        <f>O95*H95</f>
        <v>0</v>
      </c>
      <c r="Q95" s="217">
        <v>0.001</v>
      </c>
      <c r="R95" s="217">
        <f>Q95*H95</f>
        <v>0.48482500000000001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168</v>
      </c>
      <c r="AT95" s="219" t="s">
        <v>174</v>
      </c>
      <c r="AU95" s="219" t="s">
        <v>80</v>
      </c>
      <c r="AY95" s="19" t="s">
        <v>122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78</v>
      </c>
      <c r="BK95" s="220">
        <f>ROUND(I95*H95,2)</f>
        <v>0</v>
      </c>
      <c r="BL95" s="19" t="s">
        <v>128</v>
      </c>
      <c r="BM95" s="219" t="s">
        <v>654</v>
      </c>
    </row>
    <row r="96" s="13" customFormat="1">
      <c r="A96" s="13"/>
      <c r="B96" s="226"/>
      <c r="C96" s="227"/>
      <c r="D96" s="221" t="s">
        <v>132</v>
      </c>
      <c r="E96" s="228" t="s">
        <v>19</v>
      </c>
      <c r="F96" s="229" t="s">
        <v>655</v>
      </c>
      <c r="G96" s="227"/>
      <c r="H96" s="230">
        <v>484.82499999999999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132</v>
      </c>
      <c r="AU96" s="236" t="s">
        <v>80</v>
      </c>
      <c r="AV96" s="13" t="s">
        <v>80</v>
      </c>
      <c r="AW96" s="13" t="s">
        <v>32</v>
      </c>
      <c r="AX96" s="13" t="s">
        <v>70</v>
      </c>
      <c r="AY96" s="236" t="s">
        <v>122</v>
      </c>
    </row>
    <row r="97" s="14" customFormat="1">
      <c r="A97" s="14"/>
      <c r="B97" s="237"/>
      <c r="C97" s="238"/>
      <c r="D97" s="221" t="s">
        <v>132</v>
      </c>
      <c r="E97" s="239" t="s">
        <v>19</v>
      </c>
      <c r="F97" s="240" t="s">
        <v>134</v>
      </c>
      <c r="G97" s="238"/>
      <c r="H97" s="241">
        <v>484.82499999999999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132</v>
      </c>
      <c r="AU97" s="247" t="s">
        <v>80</v>
      </c>
      <c r="AV97" s="14" t="s">
        <v>128</v>
      </c>
      <c r="AW97" s="14" t="s">
        <v>32</v>
      </c>
      <c r="AX97" s="14" t="s">
        <v>78</v>
      </c>
      <c r="AY97" s="247" t="s">
        <v>122</v>
      </c>
    </row>
    <row r="98" s="2" customFormat="1" ht="16.5" customHeight="1">
      <c r="A98" s="40"/>
      <c r="B98" s="41"/>
      <c r="C98" s="207" t="s">
        <v>152</v>
      </c>
      <c r="D98" s="207" t="s">
        <v>124</v>
      </c>
      <c r="E98" s="208" t="s">
        <v>223</v>
      </c>
      <c r="F98" s="209" t="s">
        <v>224</v>
      </c>
      <c r="G98" s="210" t="s">
        <v>225</v>
      </c>
      <c r="H98" s="211">
        <v>243</v>
      </c>
      <c r="I98" s="212"/>
      <c r="J98" s="213">
        <f>ROUND(I98*H98,2)</f>
        <v>0</v>
      </c>
      <c r="K98" s="214"/>
      <c r="L98" s="46"/>
      <c r="M98" s="215" t="s">
        <v>19</v>
      </c>
      <c r="N98" s="216" t="s">
        <v>41</v>
      </c>
      <c r="O98" s="86"/>
      <c r="P98" s="217">
        <f>O98*H98</f>
        <v>0</v>
      </c>
      <c r="Q98" s="217">
        <v>5.0000000000000002E-05</v>
      </c>
      <c r="R98" s="217">
        <f>Q98*H98</f>
        <v>0.012150000000000001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128</v>
      </c>
      <c r="AT98" s="219" t="s">
        <v>124</v>
      </c>
      <c r="AU98" s="219" t="s">
        <v>80</v>
      </c>
      <c r="AY98" s="19" t="s">
        <v>122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78</v>
      </c>
      <c r="BK98" s="220">
        <f>ROUND(I98*H98,2)</f>
        <v>0</v>
      </c>
      <c r="BL98" s="19" t="s">
        <v>128</v>
      </c>
      <c r="BM98" s="219" t="s">
        <v>656</v>
      </c>
    </row>
    <row r="99" s="2" customFormat="1">
      <c r="A99" s="40"/>
      <c r="B99" s="41"/>
      <c r="C99" s="42"/>
      <c r="D99" s="221" t="s">
        <v>130</v>
      </c>
      <c r="E99" s="42"/>
      <c r="F99" s="222" t="s">
        <v>227</v>
      </c>
      <c r="G99" s="42"/>
      <c r="H99" s="42"/>
      <c r="I99" s="223"/>
      <c r="J99" s="42"/>
      <c r="K99" s="42"/>
      <c r="L99" s="46"/>
      <c r="M99" s="224"/>
      <c r="N99" s="22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130</v>
      </c>
      <c r="AU99" s="19" t="s">
        <v>80</v>
      </c>
    </row>
    <row r="100" s="13" customFormat="1">
      <c r="A100" s="13"/>
      <c r="B100" s="226"/>
      <c r="C100" s="227"/>
      <c r="D100" s="221" t="s">
        <v>132</v>
      </c>
      <c r="E100" s="228" t="s">
        <v>19</v>
      </c>
      <c r="F100" s="229" t="s">
        <v>657</v>
      </c>
      <c r="G100" s="227"/>
      <c r="H100" s="230">
        <v>243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132</v>
      </c>
      <c r="AU100" s="236" t="s">
        <v>80</v>
      </c>
      <c r="AV100" s="13" t="s">
        <v>80</v>
      </c>
      <c r="AW100" s="13" t="s">
        <v>32</v>
      </c>
      <c r="AX100" s="13" t="s">
        <v>70</v>
      </c>
      <c r="AY100" s="236" t="s">
        <v>122</v>
      </c>
    </row>
    <row r="101" s="14" customFormat="1">
      <c r="A101" s="14"/>
      <c r="B101" s="237"/>
      <c r="C101" s="238"/>
      <c r="D101" s="221" t="s">
        <v>132</v>
      </c>
      <c r="E101" s="239" t="s">
        <v>19</v>
      </c>
      <c r="F101" s="240" t="s">
        <v>134</v>
      </c>
      <c r="G101" s="238"/>
      <c r="H101" s="241">
        <v>243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132</v>
      </c>
      <c r="AU101" s="247" t="s">
        <v>80</v>
      </c>
      <c r="AV101" s="14" t="s">
        <v>128</v>
      </c>
      <c r="AW101" s="14" t="s">
        <v>32</v>
      </c>
      <c r="AX101" s="14" t="s">
        <v>78</v>
      </c>
      <c r="AY101" s="247" t="s">
        <v>122</v>
      </c>
    </row>
    <row r="102" s="2" customFormat="1" ht="16.5" customHeight="1">
      <c r="A102" s="40"/>
      <c r="B102" s="41"/>
      <c r="C102" s="207" t="s">
        <v>157</v>
      </c>
      <c r="D102" s="207" t="s">
        <v>124</v>
      </c>
      <c r="E102" s="208" t="s">
        <v>230</v>
      </c>
      <c r="F102" s="209" t="s">
        <v>231</v>
      </c>
      <c r="G102" s="210" t="s">
        <v>225</v>
      </c>
      <c r="H102" s="211">
        <v>974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41</v>
      </c>
      <c r="O102" s="86"/>
      <c r="P102" s="217">
        <f>O102*H102</f>
        <v>0</v>
      </c>
      <c r="Q102" s="217">
        <v>5.0000000000000002E-05</v>
      </c>
      <c r="R102" s="217">
        <f>Q102*H102</f>
        <v>0.0487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128</v>
      </c>
      <c r="AT102" s="219" t="s">
        <v>124</v>
      </c>
      <c r="AU102" s="219" t="s">
        <v>80</v>
      </c>
      <c r="AY102" s="19" t="s">
        <v>122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78</v>
      </c>
      <c r="BK102" s="220">
        <f>ROUND(I102*H102,2)</f>
        <v>0</v>
      </c>
      <c r="BL102" s="19" t="s">
        <v>128</v>
      </c>
      <c r="BM102" s="219" t="s">
        <v>658</v>
      </c>
    </row>
    <row r="103" s="2" customFormat="1">
      <c r="A103" s="40"/>
      <c r="B103" s="41"/>
      <c r="C103" s="42"/>
      <c r="D103" s="221" t="s">
        <v>130</v>
      </c>
      <c r="E103" s="42"/>
      <c r="F103" s="222" t="s">
        <v>227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130</v>
      </c>
      <c r="AU103" s="19" t="s">
        <v>80</v>
      </c>
    </row>
    <row r="104" s="13" customFormat="1">
      <c r="A104" s="13"/>
      <c r="B104" s="226"/>
      <c r="C104" s="227"/>
      <c r="D104" s="221" t="s">
        <v>132</v>
      </c>
      <c r="E104" s="228" t="s">
        <v>19</v>
      </c>
      <c r="F104" s="229" t="s">
        <v>659</v>
      </c>
      <c r="G104" s="227"/>
      <c r="H104" s="230">
        <v>974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132</v>
      </c>
      <c r="AU104" s="236" t="s">
        <v>80</v>
      </c>
      <c r="AV104" s="13" t="s">
        <v>80</v>
      </c>
      <c r="AW104" s="13" t="s">
        <v>32</v>
      </c>
      <c r="AX104" s="13" t="s">
        <v>70</v>
      </c>
      <c r="AY104" s="236" t="s">
        <v>122</v>
      </c>
    </row>
    <row r="105" s="14" customFormat="1">
      <c r="A105" s="14"/>
      <c r="B105" s="237"/>
      <c r="C105" s="238"/>
      <c r="D105" s="221" t="s">
        <v>132</v>
      </c>
      <c r="E105" s="239" t="s">
        <v>19</v>
      </c>
      <c r="F105" s="240" t="s">
        <v>134</v>
      </c>
      <c r="G105" s="238"/>
      <c r="H105" s="241">
        <v>974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132</v>
      </c>
      <c r="AU105" s="247" t="s">
        <v>80</v>
      </c>
      <c r="AV105" s="14" t="s">
        <v>128</v>
      </c>
      <c r="AW105" s="14" t="s">
        <v>32</v>
      </c>
      <c r="AX105" s="14" t="s">
        <v>78</v>
      </c>
      <c r="AY105" s="247" t="s">
        <v>122</v>
      </c>
    </row>
    <row r="106" s="2" customFormat="1" ht="16.5" customHeight="1">
      <c r="A106" s="40"/>
      <c r="B106" s="41"/>
      <c r="C106" s="248" t="s">
        <v>162</v>
      </c>
      <c r="D106" s="248" t="s">
        <v>174</v>
      </c>
      <c r="E106" s="249" t="s">
        <v>235</v>
      </c>
      <c r="F106" s="250" t="s">
        <v>236</v>
      </c>
      <c r="G106" s="251" t="s">
        <v>225</v>
      </c>
      <c r="H106" s="252">
        <v>2922</v>
      </c>
      <c r="I106" s="253"/>
      <c r="J106" s="254">
        <f>ROUND(I106*H106,2)</f>
        <v>0</v>
      </c>
      <c r="K106" s="255"/>
      <c r="L106" s="256"/>
      <c r="M106" s="257" t="s">
        <v>19</v>
      </c>
      <c r="N106" s="258" t="s">
        <v>41</v>
      </c>
      <c r="O106" s="86"/>
      <c r="P106" s="217">
        <f>O106*H106</f>
        <v>0</v>
      </c>
      <c r="Q106" s="217">
        <v>0.0047200000000000002</v>
      </c>
      <c r="R106" s="217">
        <f>Q106*H106</f>
        <v>13.791840000000001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168</v>
      </c>
      <c r="AT106" s="219" t="s">
        <v>174</v>
      </c>
      <c r="AU106" s="219" t="s">
        <v>80</v>
      </c>
      <c r="AY106" s="19" t="s">
        <v>122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78</v>
      </c>
      <c r="BK106" s="220">
        <f>ROUND(I106*H106,2)</f>
        <v>0</v>
      </c>
      <c r="BL106" s="19" t="s">
        <v>128</v>
      </c>
      <c r="BM106" s="219" t="s">
        <v>660</v>
      </c>
    </row>
    <row r="107" s="13" customFormat="1">
      <c r="A107" s="13"/>
      <c r="B107" s="226"/>
      <c r="C107" s="227"/>
      <c r="D107" s="221" t="s">
        <v>132</v>
      </c>
      <c r="E107" s="228" t="s">
        <v>19</v>
      </c>
      <c r="F107" s="229" t="s">
        <v>661</v>
      </c>
      <c r="G107" s="227"/>
      <c r="H107" s="230">
        <v>2922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132</v>
      </c>
      <c r="AU107" s="236" t="s">
        <v>80</v>
      </c>
      <c r="AV107" s="13" t="s">
        <v>80</v>
      </c>
      <c r="AW107" s="13" t="s">
        <v>32</v>
      </c>
      <c r="AX107" s="13" t="s">
        <v>70</v>
      </c>
      <c r="AY107" s="236" t="s">
        <v>122</v>
      </c>
    </row>
    <row r="108" s="14" customFormat="1">
      <c r="A108" s="14"/>
      <c r="B108" s="237"/>
      <c r="C108" s="238"/>
      <c r="D108" s="221" t="s">
        <v>132</v>
      </c>
      <c r="E108" s="239" t="s">
        <v>19</v>
      </c>
      <c r="F108" s="240" t="s">
        <v>134</v>
      </c>
      <c r="G108" s="238"/>
      <c r="H108" s="241">
        <v>2922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132</v>
      </c>
      <c r="AU108" s="247" t="s">
        <v>80</v>
      </c>
      <c r="AV108" s="14" t="s">
        <v>128</v>
      </c>
      <c r="AW108" s="14" t="s">
        <v>32</v>
      </c>
      <c r="AX108" s="14" t="s">
        <v>78</v>
      </c>
      <c r="AY108" s="247" t="s">
        <v>122</v>
      </c>
    </row>
    <row r="109" s="2" customFormat="1" ht="16.5" customHeight="1">
      <c r="A109" s="40"/>
      <c r="B109" s="41"/>
      <c r="C109" s="248" t="s">
        <v>168</v>
      </c>
      <c r="D109" s="248" t="s">
        <v>174</v>
      </c>
      <c r="E109" s="249" t="s">
        <v>239</v>
      </c>
      <c r="F109" s="250" t="s">
        <v>240</v>
      </c>
      <c r="G109" s="251" t="s">
        <v>225</v>
      </c>
      <c r="H109" s="252">
        <v>243</v>
      </c>
      <c r="I109" s="253"/>
      <c r="J109" s="254">
        <f>ROUND(I109*H109,2)</f>
        <v>0</v>
      </c>
      <c r="K109" s="255"/>
      <c r="L109" s="256"/>
      <c r="M109" s="257" t="s">
        <v>19</v>
      </c>
      <c r="N109" s="258" t="s">
        <v>41</v>
      </c>
      <c r="O109" s="86"/>
      <c r="P109" s="217">
        <f>O109*H109</f>
        <v>0</v>
      </c>
      <c r="Q109" s="217">
        <v>0.0035400000000000002</v>
      </c>
      <c r="R109" s="217">
        <f>Q109*H109</f>
        <v>0.8602200000000001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168</v>
      </c>
      <c r="AT109" s="219" t="s">
        <v>174</v>
      </c>
      <c r="AU109" s="219" t="s">
        <v>80</v>
      </c>
      <c r="AY109" s="19" t="s">
        <v>122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78</v>
      </c>
      <c r="BK109" s="220">
        <f>ROUND(I109*H109,2)</f>
        <v>0</v>
      </c>
      <c r="BL109" s="19" t="s">
        <v>128</v>
      </c>
      <c r="BM109" s="219" t="s">
        <v>662</v>
      </c>
    </row>
    <row r="110" s="13" customFormat="1">
      <c r="A110" s="13"/>
      <c r="B110" s="226"/>
      <c r="C110" s="227"/>
      <c r="D110" s="221" t="s">
        <v>132</v>
      </c>
      <c r="E110" s="228" t="s">
        <v>19</v>
      </c>
      <c r="F110" s="229" t="s">
        <v>657</v>
      </c>
      <c r="G110" s="227"/>
      <c r="H110" s="230">
        <v>243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132</v>
      </c>
      <c r="AU110" s="236" t="s">
        <v>80</v>
      </c>
      <c r="AV110" s="13" t="s">
        <v>80</v>
      </c>
      <c r="AW110" s="13" t="s">
        <v>32</v>
      </c>
      <c r="AX110" s="13" t="s">
        <v>70</v>
      </c>
      <c r="AY110" s="236" t="s">
        <v>122</v>
      </c>
    </row>
    <row r="111" s="14" customFormat="1">
      <c r="A111" s="14"/>
      <c r="B111" s="237"/>
      <c r="C111" s="238"/>
      <c r="D111" s="221" t="s">
        <v>132</v>
      </c>
      <c r="E111" s="239" t="s">
        <v>19</v>
      </c>
      <c r="F111" s="240" t="s">
        <v>134</v>
      </c>
      <c r="G111" s="238"/>
      <c r="H111" s="241">
        <v>243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132</v>
      </c>
      <c r="AU111" s="247" t="s">
        <v>80</v>
      </c>
      <c r="AV111" s="14" t="s">
        <v>128</v>
      </c>
      <c r="AW111" s="14" t="s">
        <v>32</v>
      </c>
      <c r="AX111" s="14" t="s">
        <v>78</v>
      </c>
      <c r="AY111" s="247" t="s">
        <v>122</v>
      </c>
    </row>
    <row r="112" s="2" customFormat="1" ht="16.5" customHeight="1">
      <c r="A112" s="40"/>
      <c r="B112" s="41"/>
      <c r="C112" s="248" t="s">
        <v>173</v>
      </c>
      <c r="D112" s="248" t="s">
        <v>174</v>
      </c>
      <c r="E112" s="249" t="s">
        <v>244</v>
      </c>
      <c r="F112" s="250" t="s">
        <v>245</v>
      </c>
      <c r="G112" s="251" t="s">
        <v>246</v>
      </c>
      <c r="H112" s="252">
        <v>1461</v>
      </c>
      <c r="I112" s="253"/>
      <c r="J112" s="254">
        <f>ROUND(I112*H112,2)</f>
        <v>0</v>
      </c>
      <c r="K112" s="255"/>
      <c r="L112" s="256"/>
      <c r="M112" s="257" t="s">
        <v>19</v>
      </c>
      <c r="N112" s="258" t="s">
        <v>41</v>
      </c>
      <c r="O112" s="86"/>
      <c r="P112" s="217">
        <f>O112*H112</f>
        <v>0</v>
      </c>
      <c r="Q112" s="217">
        <v>0.0038</v>
      </c>
      <c r="R112" s="217">
        <f>Q112*H112</f>
        <v>5.5518000000000001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168</v>
      </c>
      <c r="AT112" s="219" t="s">
        <v>174</v>
      </c>
      <c r="AU112" s="219" t="s">
        <v>80</v>
      </c>
      <c r="AY112" s="19" t="s">
        <v>122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78</v>
      </c>
      <c r="BK112" s="220">
        <f>ROUND(I112*H112,2)</f>
        <v>0</v>
      </c>
      <c r="BL112" s="19" t="s">
        <v>128</v>
      </c>
      <c r="BM112" s="219" t="s">
        <v>663</v>
      </c>
    </row>
    <row r="113" s="13" customFormat="1">
      <c r="A113" s="13"/>
      <c r="B113" s="226"/>
      <c r="C113" s="227"/>
      <c r="D113" s="221" t="s">
        <v>132</v>
      </c>
      <c r="E113" s="228" t="s">
        <v>19</v>
      </c>
      <c r="F113" s="229" t="s">
        <v>664</v>
      </c>
      <c r="G113" s="227"/>
      <c r="H113" s="230">
        <v>1461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132</v>
      </c>
      <c r="AU113" s="236" t="s">
        <v>80</v>
      </c>
      <c r="AV113" s="13" t="s">
        <v>80</v>
      </c>
      <c r="AW113" s="13" t="s">
        <v>32</v>
      </c>
      <c r="AX113" s="13" t="s">
        <v>70</v>
      </c>
      <c r="AY113" s="236" t="s">
        <v>122</v>
      </c>
    </row>
    <row r="114" s="14" customFormat="1">
      <c r="A114" s="14"/>
      <c r="B114" s="237"/>
      <c r="C114" s="238"/>
      <c r="D114" s="221" t="s">
        <v>132</v>
      </c>
      <c r="E114" s="239" t="s">
        <v>19</v>
      </c>
      <c r="F114" s="240" t="s">
        <v>134</v>
      </c>
      <c r="G114" s="238"/>
      <c r="H114" s="241">
        <v>1461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132</v>
      </c>
      <c r="AU114" s="247" t="s">
        <v>80</v>
      </c>
      <c r="AV114" s="14" t="s">
        <v>128</v>
      </c>
      <c r="AW114" s="14" t="s">
        <v>32</v>
      </c>
      <c r="AX114" s="14" t="s">
        <v>78</v>
      </c>
      <c r="AY114" s="247" t="s">
        <v>122</v>
      </c>
    </row>
    <row r="115" s="2" customFormat="1" ht="21.75" customHeight="1">
      <c r="A115" s="40"/>
      <c r="B115" s="41"/>
      <c r="C115" s="207" t="s">
        <v>180</v>
      </c>
      <c r="D115" s="207" t="s">
        <v>124</v>
      </c>
      <c r="E115" s="208" t="s">
        <v>250</v>
      </c>
      <c r="F115" s="209" t="s">
        <v>251</v>
      </c>
      <c r="G115" s="210" t="s">
        <v>127</v>
      </c>
      <c r="H115" s="211">
        <v>19393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41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128</v>
      </c>
      <c r="AT115" s="219" t="s">
        <v>124</v>
      </c>
      <c r="AU115" s="219" t="s">
        <v>80</v>
      </c>
      <c r="AY115" s="19" t="s">
        <v>122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78</v>
      </c>
      <c r="BK115" s="220">
        <f>ROUND(I115*H115,2)</f>
        <v>0</v>
      </c>
      <c r="BL115" s="19" t="s">
        <v>128</v>
      </c>
      <c r="BM115" s="219" t="s">
        <v>665</v>
      </c>
    </row>
    <row r="116" s="2" customFormat="1">
      <c r="A116" s="40"/>
      <c r="B116" s="41"/>
      <c r="C116" s="42"/>
      <c r="D116" s="221" t="s">
        <v>130</v>
      </c>
      <c r="E116" s="42"/>
      <c r="F116" s="222" t="s">
        <v>253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130</v>
      </c>
      <c r="AU116" s="19" t="s">
        <v>80</v>
      </c>
    </row>
    <row r="117" s="2" customFormat="1" ht="21.75" customHeight="1">
      <c r="A117" s="40"/>
      <c r="B117" s="41"/>
      <c r="C117" s="207" t="s">
        <v>184</v>
      </c>
      <c r="D117" s="207" t="s">
        <v>124</v>
      </c>
      <c r="E117" s="208" t="s">
        <v>255</v>
      </c>
      <c r="F117" s="209" t="s">
        <v>256</v>
      </c>
      <c r="G117" s="210" t="s">
        <v>257</v>
      </c>
      <c r="H117" s="211">
        <v>2.4300000000000002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41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128</v>
      </c>
      <c r="AT117" s="219" t="s">
        <v>124</v>
      </c>
      <c r="AU117" s="219" t="s">
        <v>80</v>
      </c>
      <c r="AY117" s="19" t="s">
        <v>122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78</v>
      </c>
      <c r="BK117" s="220">
        <f>ROUND(I117*H117,2)</f>
        <v>0</v>
      </c>
      <c r="BL117" s="19" t="s">
        <v>128</v>
      </c>
      <c r="BM117" s="219" t="s">
        <v>666</v>
      </c>
    </row>
    <row r="118" s="2" customFormat="1">
      <c r="A118" s="40"/>
      <c r="B118" s="41"/>
      <c r="C118" s="42"/>
      <c r="D118" s="221" t="s">
        <v>130</v>
      </c>
      <c r="E118" s="42"/>
      <c r="F118" s="222" t="s">
        <v>259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130</v>
      </c>
      <c r="AU118" s="19" t="s">
        <v>80</v>
      </c>
    </row>
    <row r="119" s="13" customFormat="1">
      <c r="A119" s="13"/>
      <c r="B119" s="226"/>
      <c r="C119" s="227"/>
      <c r="D119" s="221" t="s">
        <v>132</v>
      </c>
      <c r="E119" s="228" t="s">
        <v>19</v>
      </c>
      <c r="F119" s="229" t="s">
        <v>667</v>
      </c>
      <c r="G119" s="227"/>
      <c r="H119" s="230">
        <v>2.4300000000000002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132</v>
      </c>
      <c r="AU119" s="236" t="s">
        <v>80</v>
      </c>
      <c r="AV119" s="13" t="s">
        <v>80</v>
      </c>
      <c r="AW119" s="13" t="s">
        <v>32</v>
      </c>
      <c r="AX119" s="13" t="s">
        <v>78</v>
      </c>
      <c r="AY119" s="236" t="s">
        <v>122</v>
      </c>
    </row>
    <row r="120" s="2" customFormat="1" ht="16.5" customHeight="1">
      <c r="A120" s="40"/>
      <c r="B120" s="41"/>
      <c r="C120" s="207" t="s">
        <v>189</v>
      </c>
      <c r="D120" s="207" t="s">
        <v>124</v>
      </c>
      <c r="E120" s="208" t="s">
        <v>262</v>
      </c>
      <c r="F120" s="209" t="s">
        <v>263</v>
      </c>
      <c r="G120" s="210" t="s">
        <v>127</v>
      </c>
      <c r="H120" s="211">
        <v>282.38</v>
      </c>
      <c r="I120" s="212"/>
      <c r="J120" s="213">
        <f>ROUND(I120*H120,2)</f>
        <v>0</v>
      </c>
      <c r="K120" s="214"/>
      <c r="L120" s="46"/>
      <c r="M120" s="215" t="s">
        <v>19</v>
      </c>
      <c r="N120" s="216" t="s">
        <v>41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128</v>
      </c>
      <c r="AT120" s="219" t="s">
        <v>124</v>
      </c>
      <c r="AU120" s="219" t="s">
        <v>80</v>
      </c>
      <c r="AY120" s="19" t="s">
        <v>122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78</v>
      </c>
      <c r="BK120" s="220">
        <f>ROUND(I120*H120,2)</f>
        <v>0</v>
      </c>
      <c r="BL120" s="19" t="s">
        <v>128</v>
      </c>
      <c r="BM120" s="219" t="s">
        <v>668</v>
      </c>
    </row>
    <row r="121" s="2" customFormat="1">
      <c r="A121" s="40"/>
      <c r="B121" s="41"/>
      <c r="C121" s="42"/>
      <c r="D121" s="221" t="s">
        <v>130</v>
      </c>
      <c r="E121" s="42"/>
      <c r="F121" s="222" t="s">
        <v>265</v>
      </c>
      <c r="G121" s="42"/>
      <c r="H121" s="42"/>
      <c r="I121" s="223"/>
      <c r="J121" s="42"/>
      <c r="K121" s="42"/>
      <c r="L121" s="46"/>
      <c r="M121" s="224"/>
      <c r="N121" s="22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130</v>
      </c>
      <c r="AU121" s="19" t="s">
        <v>80</v>
      </c>
    </row>
    <row r="122" s="13" customFormat="1">
      <c r="A122" s="13"/>
      <c r="B122" s="226"/>
      <c r="C122" s="227"/>
      <c r="D122" s="221" t="s">
        <v>132</v>
      </c>
      <c r="E122" s="228" t="s">
        <v>19</v>
      </c>
      <c r="F122" s="229" t="s">
        <v>669</v>
      </c>
      <c r="G122" s="227"/>
      <c r="H122" s="230">
        <v>38.880000000000003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132</v>
      </c>
      <c r="AU122" s="236" t="s">
        <v>80</v>
      </c>
      <c r="AV122" s="13" t="s">
        <v>80</v>
      </c>
      <c r="AW122" s="13" t="s">
        <v>32</v>
      </c>
      <c r="AX122" s="13" t="s">
        <v>70</v>
      </c>
      <c r="AY122" s="236" t="s">
        <v>122</v>
      </c>
    </row>
    <row r="123" s="13" customFormat="1">
      <c r="A123" s="13"/>
      <c r="B123" s="226"/>
      <c r="C123" s="227"/>
      <c r="D123" s="221" t="s">
        <v>132</v>
      </c>
      <c r="E123" s="228" t="s">
        <v>19</v>
      </c>
      <c r="F123" s="229" t="s">
        <v>670</v>
      </c>
      <c r="G123" s="227"/>
      <c r="H123" s="230">
        <v>243.5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132</v>
      </c>
      <c r="AU123" s="236" t="s">
        <v>80</v>
      </c>
      <c r="AV123" s="13" t="s">
        <v>80</v>
      </c>
      <c r="AW123" s="13" t="s">
        <v>32</v>
      </c>
      <c r="AX123" s="13" t="s">
        <v>70</v>
      </c>
      <c r="AY123" s="236" t="s">
        <v>122</v>
      </c>
    </row>
    <row r="124" s="14" customFormat="1">
      <c r="A124" s="14"/>
      <c r="B124" s="237"/>
      <c r="C124" s="238"/>
      <c r="D124" s="221" t="s">
        <v>132</v>
      </c>
      <c r="E124" s="239" t="s">
        <v>19</v>
      </c>
      <c r="F124" s="240" t="s">
        <v>134</v>
      </c>
      <c r="G124" s="238"/>
      <c r="H124" s="241">
        <v>282.38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132</v>
      </c>
      <c r="AU124" s="247" t="s">
        <v>80</v>
      </c>
      <c r="AV124" s="14" t="s">
        <v>128</v>
      </c>
      <c r="AW124" s="14" t="s">
        <v>32</v>
      </c>
      <c r="AX124" s="14" t="s">
        <v>78</v>
      </c>
      <c r="AY124" s="247" t="s">
        <v>122</v>
      </c>
    </row>
    <row r="125" s="2" customFormat="1" ht="16.5" customHeight="1">
      <c r="A125" s="40"/>
      <c r="B125" s="41"/>
      <c r="C125" s="248" t="s">
        <v>194</v>
      </c>
      <c r="D125" s="248" t="s">
        <v>174</v>
      </c>
      <c r="E125" s="249" t="s">
        <v>269</v>
      </c>
      <c r="F125" s="250" t="s">
        <v>270</v>
      </c>
      <c r="G125" s="251" t="s">
        <v>147</v>
      </c>
      <c r="H125" s="252">
        <v>14.119</v>
      </c>
      <c r="I125" s="253"/>
      <c r="J125" s="254">
        <f>ROUND(I125*H125,2)</f>
        <v>0</v>
      </c>
      <c r="K125" s="255"/>
      <c r="L125" s="256"/>
      <c r="M125" s="257" t="s">
        <v>19</v>
      </c>
      <c r="N125" s="258" t="s">
        <v>41</v>
      </c>
      <c r="O125" s="86"/>
      <c r="P125" s="217">
        <f>O125*H125</f>
        <v>0</v>
      </c>
      <c r="Q125" s="217">
        <v>0.20000000000000001</v>
      </c>
      <c r="R125" s="217">
        <f>Q125*H125</f>
        <v>2.8238000000000003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168</v>
      </c>
      <c r="AT125" s="219" t="s">
        <v>174</v>
      </c>
      <c r="AU125" s="219" t="s">
        <v>80</v>
      </c>
      <c r="AY125" s="19" t="s">
        <v>122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78</v>
      </c>
      <c r="BK125" s="220">
        <f>ROUND(I125*H125,2)</f>
        <v>0</v>
      </c>
      <c r="BL125" s="19" t="s">
        <v>128</v>
      </c>
      <c r="BM125" s="219" t="s">
        <v>671</v>
      </c>
    </row>
    <row r="126" s="13" customFormat="1">
      <c r="A126" s="13"/>
      <c r="B126" s="226"/>
      <c r="C126" s="227"/>
      <c r="D126" s="221" t="s">
        <v>132</v>
      </c>
      <c r="E126" s="228" t="s">
        <v>19</v>
      </c>
      <c r="F126" s="229" t="s">
        <v>672</v>
      </c>
      <c r="G126" s="227"/>
      <c r="H126" s="230">
        <v>1.944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132</v>
      </c>
      <c r="AU126" s="236" t="s">
        <v>80</v>
      </c>
      <c r="AV126" s="13" t="s">
        <v>80</v>
      </c>
      <c r="AW126" s="13" t="s">
        <v>32</v>
      </c>
      <c r="AX126" s="13" t="s">
        <v>70</v>
      </c>
      <c r="AY126" s="236" t="s">
        <v>122</v>
      </c>
    </row>
    <row r="127" s="13" customFormat="1">
      <c r="A127" s="13"/>
      <c r="B127" s="226"/>
      <c r="C127" s="227"/>
      <c r="D127" s="221" t="s">
        <v>132</v>
      </c>
      <c r="E127" s="228" t="s">
        <v>19</v>
      </c>
      <c r="F127" s="229" t="s">
        <v>673</v>
      </c>
      <c r="G127" s="227"/>
      <c r="H127" s="230">
        <v>12.175000000000001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132</v>
      </c>
      <c r="AU127" s="236" t="s">
        <v>80</v>
      </c>
      <c r="AV127" s="13" t="s">
        <v>80</v>
      </c>
      <c r="AW127" s="13" t="s">
        <v>32</v>
      </c>
      <c r="AX127" s="13" t="s">
        <v>70</v>
      </c>
      <c r="AY127" s="236" t="s">
        <v>122</v>
      </c>
    </row>
    <row r="128" s="14" customFormat="1">
      <c r="A128" s="14"/>
      <c r="B128" s="237"/>
      <c r="C128" s="238"/>
      <c r="D128" s="221" t="s">
        <v>132</v>
      </c>
      <c r="E128" s="239" t="s">
        <v>19</v>
      </c>
      <c r="F128" s="240" t="s">
        <v>134</v>
      </c>
      <c r="G128" s="238"/>
      <c r="H128" s="241">
        <v>14.119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132</v>
      </c>
      <c r="AU128" s="247" t="s">
        <v>80</v>
      </c>
      <c r="AV128" s="14" t="s">
        <v>128</v>
      </c>
      <c r="AW128" s="14" t="s">
        <v>32</v>
      </c>
      <c r="AX128" s="14" t="s">
        <v>78</v>
      </c>
      <c r="AY128" s="247" t="s">
        <v>122</v>
      </c>
    </row>
    <row r="129" s="12" customFormat="1" ht="20.88" customHeight="1">
      <c r="A129" s="12"/>
      <c r="B129" s="191"/>
      <c r="C129" s="192"/>
      <c r="D129" s="193" t="s">
        <v>69</v>
      </c>
      <c r="E129" s="205" t="s">
        <v>222</v>
      </c>
      <c r="F129" s="205" t="s">
        <v>274</v>
      </c>
      <c r="G129" s="192"/>
      <c r="H129" s="192"/>
      <c r="I129" s="195"/>
      <c r="J129" s="206">
        <f>BK129</f>
        <v>0</v>
      </c>
      <c r="K129" s="192"/>
      <c r="L129" s="197"/>
      <c r="M129" s="198"/>
      <c r="N129" s="199"/>
      <c r="O129" s="199"/>
      <c r="P129" s="200">
        <f>P130+SUM(P131:P218)</f>
        <v>0</v>
      </c>
      <c r="Q129" s="199"/>
      <c r="R129" s="200">
        <f>R130+SUM(R131:R218)</f>
        <v>2.2191199999999998</v>
      </c>
      <c r="S129" s="199"/>
      <c r="T129" s="201">
        <f>T130+SUM(T131:T218)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2" t="s">
        <v>78</v>
      </c>
      <c r="AT129" s="203" t="s">
        <v>69</v>
      </c>
      <c r="AU129" s="203" t="s">
        <v>80</v>
      </c>
      <c r="AY129" s="202" t="s">
        <v>122</v>
      </c>
      <c r="BK129" s="204">
        <f>BK130+SUM(BK131:BK218)</f>
        <v>0</v>
      </c>
    </row>
    <row r="130" s="2" customFormat="1" ht="16.5" customHeight="1">
      <c r="A130" s="40"/>
      <c r="B130" s="41"/>
      <c r="C130" s="248" t="s">
        <v>8</v>
      </c>
      <c r="D130" s="248" t="s">
        <v>174</v>
      </c>
      <c r="E130" s="249" t="s">
        <v>443</v>
      </c>
      <c r="F130" s="250" t="s">
        <v>444</v>
      </c>
      <c r="G130" s="251" t="s">
        <v>225</v>
      </c>
      <c r="H130" s="252">
        <v>279</v>
      </c>
      <c r="I130" s="253"/>
      <c r="J130" s="254">
        <f>ROUND(I130*H130,2)</f>
        <v>0</v>
      </c>
      <c r="K130" s="255"/>
      <c r="L130" s="256"/>
      <c r="M130" s="257" t="s">
        <v>19</v>
      </c>
      <c r="N130" s="258" t="s">
        <v>41</v>
      </c>
      <c r="O130" s="8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168</v>
      </c>
      <c r="AT130" s="219" t="s">
        <v>174</v>
      </c>
      <c r="AU130" s="219" t="s">
        <v>139</v>
      </c>
      <c r="AY130" s="19" t="s">
        <v>122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78</v>
      </c>
      <c r="BK130" s="220">
        <f>ROUND(I130*H130,2)</f>
        <v>0</v>
      </c>
      <c r="BL130" s="19" t="s">
        <v>128</v>
      </c>
      <c r="BM130" s="219" t="s">
        <v>674</v>
      </c>
    </row>
    <row r="131" s="13" customFormat="1">
      <c r="A131" s="13"/>
      <c r="B131" s="226"/>
      <c r="C131" s="227"/>
      <c r="D131" s="221" t="s">
        <v>132</v>
      </c>
      <c r="E131" s="228" t="s">
        <v>19</v>
      </c>
      <c r="F131" s="229" t="s">
        <v>675</v>
      </c>
      <c r="G131" s="227"/>
      <c r="H131" s="230">
        <v>124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132</v>
      </c>
      <c r="AU131" s="236" t="s">
        <v>139</v>
      </c>
      <c r="AV131" s="13" t="s">
        <v>80</v>
      </c>
      <c r="AW131" s="13" t="s">
        <v>32</v>
      </c>
      <c r="AX131" s="13" t="s">
        <v>70</v>
      </c>
      <c r="AY131" s="236" t="s">
        <v>122</v>
      </c>
    </row>
    <row r="132" s="13" customFormat="1">
      <c r="A132" s="13"/>
      <c r="B132" s="226"/>
      <c r="C132" s="227"/>
      <c r="D132" s="221" t="s">
        <v>132</v>
      </c>
      <c r="E132" s="228" t="s">
        <v>19</v>
      </c>
      <c r="F132" s="229" t="s">
        <v>676</v>
      </c>
      <c r="G132" s="227"/>
      <c r="H132" s="230">
        <v>155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132</v>
      </c>
      <c r="AU132" s="236" t="s">
        <v>139</v>
      </c>
      <c r="AV132" s="13" t="s">
        <v>80</v>
      </c>
      <c r="AW132" s="13" t="s">
        <v>32</v>
      </c>
      <c r="AX132" s="13" t="s">
        <v>70</v>
      </c>
      <c r="AY132" s="236" t="s">
        <v>122</v>
      </c>
    </row>
    <row r="133" s="14" customFormat="1">
      <c r="A133" s="14"/>
      <c r="B133" s="237"/>
      <c r="C133" s="238"/>
      <c r="D133" s="221" t="s">
        <v>132</v>
      </c>
      <c r="E133" s="239" t="s">
        <v>19</v>
      </c>
      <c r="F133" s="240" t="s">
        <v>134</v>
      </c>
      <c r="G133" s="238"/>
      <c r="H133" s="241">
        <v>279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132</v>
      </c>
      <c r="AU133" s="247" t="s">
        <v>139</v>
      </c>
      <c r="AV133" s="14" t="s">
        <v>128</v>
      </c>
      <c r="AW133" s="14" t="s">
        <v>32</v>
      </c>
      <c r="AX133" s="14" t="s">
        <v>78</v>
      </c>
      <c r="AY133" s="247" t="s">
        <v>122</v>
      </c>
    </row>
    <row r="134" s="2" customFormat="1" ht="16.5" customHeight="1">
      <c r="A134" s="40"/>
      <c r="B134" s="41"/>
      <c r="C134" s="248" t="s">
        <v>212</v>
      </c>
      <c r="D134" s="248" t="s">
        <v>174</v>
      </c>
      <c r="E134" s="249" t="s">
        <v>451</v>
      </c>
      <c r="F134" s="250" t="s">
        <v>452</v>
      </c>
      <c r="G134" s="251" t="s">
        <v>225</v>
      </c>
      <c r="H134" s="252">
        <v>90</v>
      </c>
      <c r="I134" s="253"/>
      <c r="J134" s="254">
        <f>ROUND(I134*H134,2)</f>
        <v>0</v>
      </c>
      <c r="K134" s="255"/>
      <c r="L134" s="256"/>
      <c r="M134" s="257" t="s">
        <v>19</v>
      </c>
      <c r="N134" s="258" t="s">
        <v>41</v>
      </c>
      <c r="O134" s="86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9" t="s">
        <v>168</v>
      </c>
      <c r="AT134" s="219" t="s">
        <v>174</v>
      </c>
      <c r="AU134" s="219" t="s">
        <v>139</v>
      </c>
      <c r="AY134" s="19" t="s">
        <v>122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9" t="s">
        <v>78</v>
      </c>
      <c r="BK134" s="220">
        <f>ROUND(I134*H134,2)</f>
        <v>0</v>
      </c>
      <c r="BL134" s="19" t="s">
        <v>128</v>
      </c>
      <c r="BM134" s="219" t="s">
        <v>677</v>
      </c>
    </row>
    <row r="135" s="13" customFormat="1">
      <c r="A135" s="13"/>
      <c r="B135" s="226"/>
      <c r="C135" s="227"/>
      <c r="D135" s="221" t="s">
        <v>132</v>
      </c>
      <c r="E135" s="228" t="s">
        <v>19</v>
      </c>
      <c r="F135" s="229" t="s">
        <v>678</v>
      </c>
      <c r="G135" s="227"/>
      <c r="H135" s="230">
        <v>90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132</v>
      </c>
      <c r="AU135" s="236" t="s">
        <v>139</v>
      </c>
      <c r="AV135" s="13" t="s">
        <v>80</v>
      </c>
      <c r="AW135" s="13" t="s">
        <v>32</v>
      </c>
      <c r="AX135" s="13" t="s">
        <v>70</v>
      </c>
      <c r="AY135" s="236" t="s">
        <v>122</v>
      </c>
    </row>
    <row r="136" s="14" customFormat="1">
      <c r="A136" s="14"/>
      <c r="B136" s="237"/>
      <c r="C136" s="238"/>
      <c r="D136" s="221" t="s">
        <v>132</v>
      </c>
      <c r="E136" s="239" t="s">
        <v>19</v>
      </c>
      <c r="F136" s="240" t="s">
        <v>134</v>
      </c>
      <c r="G136" s="238"/>
      <c r="H136" s="241">
        <v>90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132</v>
      </c>
      <c r="AU136" s="247" t="s">
        <v>139</v>
      </c>
      <c r="AV136" s="14" t="s">
        <v>128</v>
      </c>
      <c r="AW136" s="14" t="s">
        <v>32</v>
      </c>
      <c r="AX136" s="14" t="s">
        <v>78</v>
      </c>
      <c r="AY136" s="247" t="s">
        <v>122</v>
      </c>
    </row>
    <row r="137" s="2" customFormat="1" ht="16.5" customHeight="1">
      <c r="A137" s="40"/>
      <c r="B137" s="41"/>
      <c r="C137" s="248" t="s">
        <v>217</v>
      </c>
      <c r="D137" s="248" t="s">
        <v>174</v>
      </c>
      <c r="E137" s="249" t="s">
        <v>458</v>
      </c>
      <c r="F137" s="250" t="s">
        <v>459</v>
      </c>
      <c r="G137" s="251" t="s">
        <v>225</v>
      </c>
      <c r="H137" s="252">
        <v>72</v>
      </c>
      <c r="I137" s="253"/>
      <c r="J137" s="254">
        <f>ROUND(I137*H137,2)</f>
        <v>0</v>
      </c>
      <c r="K137" s="255"/>
      <c r="L137" s="256"/>
      <c r="M137" s="257" t="s">
        <v>19</v>
      </c>
      <c r="N137" s="258" t="s">
        <v>41</v>
      </c>
      <c r="O137" s="86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168</v>
      </c>
      <c r="AT137" s="219" t="s">
        <v>174</v>
      </c>
      <c r="AU137" s="219" t="s">
        <v>139</v>
      </c>
      <c r="AY137" s="19" t="s">
        <v>122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78</v>
      </c>
      <c r="BK137" s="220">
        <f>ROUND(I137*H137,2)</f>
        <v>0</v>
      </c>
      <c r="BL137" s="19" t="s">
        <v>128</v>
      </c>
      <c r="BM137" s="219" t="s">
        <v>679</v>
      </c>
    </row>
    <row r="138" s="13" customFormat="1">
      <c r="A138" s="13"/>
      <c r="B138" s="226"/>
      <c r="C138" s="227"/>
      <c r="D138" s="221" t="s">
        <v>132</v>
      </c>
      <c r="E138" s="228" t="s">
        <v>19</v>
      </c>
      <c r="F138" s="229" t="s">
        <v>680</v>
      </c>
      <c r="G138" s="227"/>
      <c r="H138" s="230">
        <v>72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132</v>
      </c>
      <c r="AU138" s="236" t="s">
        <v>139</v>
      </c>
      <c r="AV138" s="13" t="s">
        <v>80</v>
      </c>
      <c r="AW138" s="13" t="s">
        <v>32</v>
      </c>
      <c r="AX138" s="13" t="s">
        <v>70</v>
      </c>
      <c r="AY138" s="236" t="s">
        <v>122</v>
      </c>
    </row>
    <row r="139" s="14" customFormat="1">
      <c r="A139" s="14"/>
      <c r="B139" s="237"/>
      <c r="C139" s="238"/>
      <c r="D139" s="221" t="s">
        <v>132</v>
      </c>
      <c r="E139" s="239" t="s">
        <v>19</v>
      </c>
      <c r="F139" s="240" t="s">
        <v>134</v>
      </c>
      <c r="G139" s="238"/>
      <c r="H139" s="241">
        <v>72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132</v>
      </c>
      <c r="AU139" s="247" t="s">
        <v>139</v>
      </c>
      <c r="AV139" s="14" t="s">
        <v>128</v>
      </c>
      <c r="AW139" s="14" t="s">
        <v>32</v>
      </c>
      <c r="AX139" s="14" t="s">
        <v>78</v>
      </c>
      <c r="AY139" s="247" t="s">
        <v>122</v>
      </c>
    </row>
    <row r="140" s="2" customFormat="1" ht="16.5" customHeight="1">
      <c r="A140" s="40"/>
      <c r="B140" s="41"/>
      <c r="C140" s="248" t="s">
        <v>222</v>
      </c>
      <c r="D140" s="248" t="s">
        <v>174</v>
      </c>
      <c r="E140" s="249" t="s">
        <v>463</v>
      </c>
      <c r="F140" s="250" t="s">
        <v>464</v>
      </c>
      <c r="G140" s="251" t="s">
        <v>225</v>
      </c>
      <c r="H140" s="252">
        <v>40</v>
      </c>
      <c r="I140" s="253"/>
      <c r="J140" s="254">
        <f>ROUND(I140*H140,2)</f>
        <v>0</v>
      </c>
      <c r="K140" s="255"/>
      <c r="L140" s="256"/>
      <c r="M140" s="257" t="s">
        <v>19</v>
      </c>
      <c r="N140" s="258" t="s">
        <v>41</v>
      </c>
      <c r="O140" s="86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168</v>
      </c>
      <c r="AT140" s="219" t="s">
        <v>174</v>
      </c>
      <c r="AU140" s="219" t="s">
        <v>139</v>
      </c>
      <c r="AY140" s="19" t="s">
        <v>122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78</v>
      </c>
      <c r="BK140" s="220">
        <f>ROUND(I140*H140,2)</f>
        <v>0</v>
      </c>
      <c r="BL140" s="19" t="s">
        <v>128</v>
      </c>
      <c r="BM140" s="219" t="s">
        <v>681</v>
      </c>
    </row>
    <row r="141" s="13" customFormat="1">
      <c r="A141" s="13"/>
      <c r="B141" s="226"/>
      <c r="C141" s="227"/>
      <c r="D141" s="221" t="s">
        <v>132</v>
      </c>
      <c r="E141" s="228" t="s">
        <v>19</v>
      </c>
      <c r="F141" s="229" t="s">
        <v>592</v>
      </c>
      <c r="G141" s="227"/>
      <c r="H141" s="230">
        <v>40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132</v>
      </c>
      <c r="AU141" s="236" t="s">
        <v>139</v>
      </c>
      <c r="AV141" s="13" t="s">
        <v>80</v>
      </c>
      <c r="AW141" s="13" t="s">
        <v>32</v>
      </c>
      <c r="AX141" s="13" t="s">
        <v>70</v>
      </c>
      <c r="AY141" s="236" t="s">
        <v>122</v>
      </c>
    </row>
    <row r="142" s="14" customFormat="1">
      <c r="A142" s="14"/>
      <c r="B142" s="237"/>
      <c r="C142" s="238"/>
      <c r="D142" s="221" t="s">
        <v>132</v>
      </c>
      <c r="E142" s="239" t="s">
        <v>19</v>
      </c>
      <c r="F142" s="240" t="s">
        <v>134</v>
      </c>
      <c r="G142" s="238"/>
      <c r="H142" s="241">
        <v>40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132</v>
      </c>
      <c r="AU142" s="247" t="s">
        <v>139</v>
      </c>
      <c r="AV142" s="14" t="s">
        <v>128</v>
      </c>
      <c r="AW142" s="14" t="s">
        <v>32</v>
      </c>
      <c r="AX142" s="14" t="s">
        <v>78</v>
      </c>
      <c r="AY142" s="247" t="s">
        <v>122</v>
      </c>
    </row>
    <row r="143" s="2" customFormat="1" ht="16.5" customHeight="1">
      <c r="A143" s="40"/>
      <c r="B143" s="41"/>
      <c r="C143" s="248" t="s">
        <v>229</v>
      </c>
      <c r="D143" s="248" t="s">
        <v>174</v>
      </c>
      <c r="E143" s="249" t="s">
        <v>467</v>
      </c>
      <c r="F143" s="250" t="s">
        <v>468</v>
      </c>
      <c r="G143" s="251" t="s">
        <v>225</v>
      </c>
      <c r="H143" s="252">
        <v>95</v>
      </c>
      <c r="I143" s="253"/>
      <c r="J143" s="254">
        <f>ROUND(I143*H143,2)</f>
        <v>0</v>
      </c>
      <c r="K143" s="255"/>
      <c r="L143" s="256"/>
      <c r="M143" s="257" t="s">
        <v>19</v>
      </c>
      <c r="N143" s="258" t="s">
        <v>41</v>
      </c>
      <c r="O143" s="86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168</v>
      </c>
      <c r="AT143" s="219" t="s">
        <v>174</v>
      </c>
      <c r="AU143" s="219" t="s">
        <v>139</v>
      </c>
      <c r="AY143" s="19" t="s">
        <v>122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78</v>
      </c>
      <c r="BK143" s="220">
        <f>ROUND(I143*H143,2)</f>
        <v>0</v>
      </c>
      <c r="BL143" s="19" t="s">
        <v>128</v>
      </c>
      <c r="BM143" s="219" t="s">
        <v>682</v>
      </c>
    </row>
    <row r="144" s="13" customFormat="1">
      <c r="A144" s="13"/>
      <c r="B144" s="226"/>
      <c r="C144" s="227"/>
      <c r="D144" s="221" t="s">
        <v>132</v>
      </c>
      <c r="E144" s="228" t="s">
        <v>19</v>
      </c>
      <c r="F144" s="229" t="s">
        <v>683</v>
      </c>
      <c r="G144" s="227"/>
      <c r="H144" s="230">
        <v>95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132</v>
      </c>
      <c r="AU144" s="236" t="s">
        <v>139</v>
      </c>
      <c r="AV144" s="13" t="s">
        <v>80</v>
      </c>
      <c r="AW144" s="13" t="s">
        <v>32</v>
      </c>
      <c r="AX144" s="13" t="s">
        <v>70</v>
      </c>
      <c r="AY144" s="236" t="s">
        <v>122</v>
      </c>
    </row>
    <row r="145" s="14" customFormat="1">
      <c r="A145" s="14"/>
      <c r="B145" s="237"/>
      <c r="C145" s="238"/>
      <c r="D145" s="221" t="s">
        <v>132</v>
      </c>
      <c r="E145" s="239" t="s">
        <v>19</v>
      </c>
      <c r="F145" s="240" t="s">
        <v>134</v>
      </c>
      <c r="G145" s="238"/>
      <c r="H145" s="241">
        <v>95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7" t="s">
        <v>132</v>
      </c>
      <c r="AU145" s="247" t="s">
        <v>139</v>
      </c>
      <c r="AV145" s="14" t="s">
        <v>128</v>
      </c>
      <c r="AW145" s="14" t="s">
        <v>32</v>
      </c>
      <c r="AX145" s="14" t="s">
        <v>78</v>
      </c>
      <c r="AY145" s="247" t="s">
        <v>122</v>
      </c>
    </row>
    <row r="146" s="2" customFormat="1" ht="16.5" customHeight="1">
      <c r="A146" s="40"/>
      <c r="B146" s="41"/>
      <c r="C146" s="248" t="s">
        <v>234</v>
      </c>
      <c r="D146" s="248" t="s">
        <v>174</v>
      </c>
      <c r="E146" s="249" t="s">
        <v>472</v>
      </c>
      <c r="F146" s="250" t="s">
        <v>473</v>
      </c>
      <c r="G146" s="251" t="s">
        <v>225</v>
      </c>
      <c r="H146" s="252">
        <v>76</v>
      </c>
      <c r="I146" s="253"/>
      <c r="J146" s="254">
        <f>ROUND(I146*H146,2)</f>
        <v>0</v>
      </c>
      <c r="K146" s="255"/>
      <c r="L146" s="256"/>
      <c r="M146" s="257" t="s">
        <v>19</v>
      </c>
      <c r="N146" s="258" t="s">
        <v>41</v>
      </c>
      <c r="O146" s="86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168</v>
      </c>
      <c r="AT146" s="219" t="s">
        <v>174</v>
      </c>
      <c r="AU146" s="219" t="s">
        <v>139</v>
      </c>
      <c r="AY146" s="19" t="s">
        <v>122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9" t="s">
        <v>78</v>
      </c>
      <c r="BK146" s="220">
        <f>ROUND(I146*H146,2)</f>
        <v>0</v>
      </c>
      <c r="BL146" s="19" t="s">
        <v>128</v>
      </c>
      <c r="BM146" s="219" t="s">
        <v>684</v>
      </c>
    </row>
    <row r="147" s="13" customFormat="1">
      <c r="A147" s="13"/>
      <c r="B147" s="226"/>
      <c r="C147" s="227"/>
      <c r="D147" s="221" t="s">
        <v>132</v>
      </c>
      <c r="E147" s="228" t="s">
        <v>19</v>
      </c>
      <c r="F147" s="229" t="s">
        <v>685</v>
      </c>
      <c r="G147" s="227"/>
      <c r="H147" s="230">
        <v>76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132</v>
      </c>
      <c r="AU147" s="236" t="s">
        <v>139</v>
      </c>
      <c r="AV147" s="13" t="s">
        <v>80</v>
      </c>
      <c r="AW147" s="13" t="s">
        <v>32</v>
      </c>
      <c r="AX147" s="13" t="s">
        <v>70</v>
      </c>
      <c r="AY147" s="236" t="s">
        <v>122</v>
      </c>
    </row>
    <row r="148" s="14" customFormat="1">
      <c r="A148" s="14"/>
      <c r="B148" s="237"/>
      <c r="C148" s="238"/>
      <c r="D148" s="221" t="s">
        <v>132</v>
      </c>
      <c r="E148" s="239" t="s">
        <v>19</v>
      </c>
      <c r="F148" s="240" t="s">
        <v>134</v>
      </c>
      <c r="G148" s="238"/>
      <c r="H148" s="241">
        <v>76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132</v>
      </c>
      <c r="AU148" s="247" t="s">
        <v>139</v>
      </c>
      <c r="AV148" s="14" t="s">
        <v>128</v>
      </c>
      <c r="AW148" s="14" t="s">
        <v>32</v>
      </c>
      <c r="AX148" s="14" t="s">
        <v>78</v>
      </c>
      <c r="AY148" s="247" t="s">
        <v>122</v>
      </c>
    </row>
    <row r="149" s="2" customFormat="1" ht="16.5" customHeight="1">
      <c r="A149" s="40"/>
      <c r="B149" s="41"/>
      <c r="C149" s="248" t="s">
        <v>7</v>
      </c>
      <c r="D149" s="248" t="s">
        <v>174</v>
      </c>
      <c r="E149" s="249" t="s">
        <v>476</v>
      </c>
      <c r="F149" s="250" t="s">
        <v>477</v>
      </c>
      <c r="G149" s="251" t="s">
        <v>225</v>
      </c>
      <c r="H149" s="252">
        <v>81</v>
      </c>
      <c r="I149" s="253"/>
      <c r="J149" s="254">
        <f>ROUND(I149*H149,2)</f>
        <v>0</v>
      </c>
      <c r="K149" s="255"/>
      <c r="L149" s="256"/>
      <c r="M149" s="257" t="s">
        <v>19</v>
      </c>
      <c r="N149" s="258" t="s">
        <v>41</v>
      </c>
      <c r="O149" s="86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168</v>
      </c>
      <c r="AT149" s="219" t="s">
        <v>174</v>
      </c>
      <c r="AU149" s="219" t="s">
        <v>139</v>
      </c>
      <c r="AY149" s="19" t="s">
        <v>122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78</v>
      </c>
      <c r="BK149" s="220">
        <f>ROUND(I149*H149,2)</f>
        <v>0</v>
      </c>
      <c r="BL149" s="19" t="s">
        <v>128</v>
      </c>
      <c r="BM149" s="219" t="s">
        <v>686</v>
      </c>
    </row>
    <row r="150" s="13" customFormat="1">
      <c r="A150" s="13"/>
      <c r="B150" s="226"/>
      <c r="C150" s="227"/>
      <c r="D150" s="221" t="s">
        <v>132</v>
      </c>
      <c r="E150" s="228" t="s">
        <v>19</v>
      </c>
      <c r="F150" s="229" t="s">
        <v>687</v>
      </c>
      <c r="G150" s="227"/>
      <c r="H150" s="230">
        <v>36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132</v>
      </c>
      <c r="AU150" s="236" t="s">
        <v>139</v>
      </c>
      <c r="AV150" s="13" t="s">
        <v>80</v>
      </c>
      <c r="AW150" s="13" t="s">
        <v>32</v>
      </c>
      <c r="AX150" s="13" t="s">
        <v>70</v>
      </c>
      <c r="AY150" s="236" t="s">
        <v>122</v>
      </c>
    </row>
    <row r="151" s="13" customFormat="1">
      <c r="A151" s="13"/>
      <c r="B151" s="226"/>
      <c r="C151" s="227"/>
      <c r="D151" s="221" t="s">
        <v>132</v>
      </c>
      <c r="E151" s="228" t="s">
        <v>19</v>
      </c>
      <c r="F151" s="229" t="s">
        <v>688</v>
      </c>
      <c r="G151" s="227"/>
      <c r="H151" s="230">
        <v>45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132</v>
      </c>
      <c r="AU151" s="236" t="s">
        <v>139</v>
      </c>
      <c r="AV151" s="13" t="s">
        <v>80</v>
      </c>
      <c r="AW151" s="13" t="s">
        <v>32</v>
      </c>
      <c r="AX151" s="13" t="s">
        <v>70</v>
      </c>
      <c r="AY151" s="236" t="s">
        <v>122</v>
      </c>
    </row>
    <row r="152" s="14" customFormat="1">
      <c r="A152" s="14"/>
      <c r="B152" s="237"/>
      <c r="C152" s="238"/>
      <c r="D152" s="221" t="s">
        <v>132</v>
      </c>
      <c r="E152" s="239" t="s">
        <v>19</v>
      </c>
      <c r="F152" s="240" t="s">
        <v>134</v>
      </c>
      <c r="G152" s="238"/>
      <c r="H152" s="241">
        <v>81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132</v>
      </c>
      <c r="AU152" s="247" t="s">
        <v>139</v>
      </c>
      <c r="AV152" s="14" t="s">
        <v>128</v>
      </c>
      <c r="AW152" s="14" t="s">
        <v>32</v>
      </c>
      <c r="AX152" s="14" t="s">
        <v>78</v>
      </c>
      <c r="AY152" s="247" t="s">
        <v>122</v>
      </c>
    </row>
    <row r="153" s="2" customFormat="1" ht="16.5" customHeight="1">
      <c r="A153" s="40"/>
      <c r="B153" s="41"/>
      <c r="C153" s="248" t="s">
        <v>243</v>
      </c>
      <c r="D153" s="248" t="s">
        <v>174</v>
      </c>
      <c r="E153" s="249" t="s">
        <v>480</v>
      </c>
      <c r="F153" s="250" t="s">
        <v>481</v>
      </c>
      <c r="G153" s="251" t="s">
        <v>225</v>
      </c>
      <c r="H153" s="252">
        <v>52</v>
      </c>
      <c r="I153" s="253"/>
      <c r="J153" s="254">
        <f>ROUND(I153*H153,2)</f>
        <v>0</v>
      </c>
      <c r="K153" s="255"/>
      <c r="L153" s="256"/>
      <c r="M153" s="257" t="s">
        <v>19</v>
      </c>
      <c r="N153" s="258" t="s">
        <v>41</v>
      </c>
      <c r="O153" s="86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168</v>
      </c>
      <c r="AT153" s="219" t="s">
        <v>174</v>
      </c>
      <c r="AU153" s="219" t="s">
        <v>139</v>
      </c>
      <c r="AY153" s="19" t="s">
        <v>122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78</v>
      </c>
      <c r="BK153" s="220">
        <f>ROUND(I153*H153,2)</f>
        <v>0</v>
      </c>
      <c r="BL153" s="19" t="s">
        <v>128</v>
      </c>
      <c r="BM153" s="219" t="s">
        <v>689</v>
      </c>
    </row>
    <row r="154" s="13" customFormat="1">
      <c r="A154" s="13"/>
      <c r="B154" s="226"/>
      <c r="C154" s="227"/>
      <c r="D154" s="221" t="s">
        <v>132</v>
      </c>
      <c r="E154" s="228" t="s">
        <v>19</v>
      </c>
      <c r="F154" s="229" t="s">
        <v>690</v>
      </c>
      <c r="G154" s="227"/>
      <c r="H154" s="230">
        <v>52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132</v>
      </c>
      <c r="AU154" s="236" t="s">
        <v>139</v>
      </c>
      <c r="AV154" s="13" t="s">
        <v>80</v>
      </c>
      <c r="AW154" s="13" t="s">
        <v>32</v>
      </c>
      <c r="AX154" s="13" t="s">
        <v>70</v>
      </c>
      <c r="AY154" s="236" t="s">
        <v>122</v>
      </c>
    </row>
    <row r="155" s="14" customFormat="1">
      <c r="A155" s="14"/>
      <c r="B155" s="237"/>
      <c r="C155" s="238"/>
      <c r="D155" s="221" t="s">
        <v>132</v>
      </c>
      <c r="E155" s="239" t="s">
        <v>19</v>
      </c>
      <c r="F155" s="240" t="s">
        <v>134</v>
      </c>
      <c r="G155" s="238"/>
      <c r="H155" s="241">
        <v>52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132</v>
      </c>
      <c r="AU155" s="247" t="s">
        <v>139</v>
      </c>
      <c r="AV155" s="14" t="s">
        <v>128</v>
      </c>
      <c r="AW155" s="14" t="s">
        <v>32</v>
      </c>
      <c r="AX155" s="14" t="s">
        <v>78</v>
      </c>
      <c r="AY155" s="247" t="s">
        <v>122</v>
      </c>
    </row>
    <row r="156" s="2" customFormat="1" ht="16.5" customHeight="1">
      <c r="A156" s="40"/>
      <c r="B156" s="41"/>
      <c r="C156" s="248" t="s">
        <v>249</v>
      </c>
      <c r="D156" s="248" t="s">
        <v>174</v>
      </c>
      <c r="E156" s="249" t="s">
        <v>486</v>
      </c>
      <c r="F156" s="250" t="s">
        <v>487</v>
      </c>
      <c r="G156" s="251" t="s">
        <v>225</v>
      </c>
      <c r="H156" s="252">
        <v>32</v>
      </c>
      <c r="I156" s="253"/>
      <c r="J156" s="254">
        <f>ROUND(I156*H156,2)</f>
        <v>0</v>
      </c>
      <c r="K156" s="255"/>
      <c r="L156" s="256"/>
      <c r="M156" s="257" t="s">
        <v>19</v>
      </c>
      <c r="N156" s="258" t="s">
        <v>41</v>
      </c>
      <c r="O156" s="86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168</v>
      </c>
      <c r="AT156" s="219" t="s">
        <v>174</v>
      </c>
      <c r="AU156" s="219" t="s">
        <v>139</v>
      </c>
      <c r="AY156" s="19" t="s">
        <v>122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78</v>
      </c>
      <c r="BK156" s="220">
        <f>ROUND(I156*H156,2)</f>
        <v>0</v>
      </c>
      <c r="BL156" s="19" t="s">
        <v>128</v>
      </c>
      <c r="BM156" s="219" t="s">
        <v>691</v>
      </c>
    </row>
    <row r="157" s="13" customFormat="1">
      <c r="A157" s="13"/>
      <c r="B157" s="226"/>
      <c r="C157" s="227"/>
      <c r="D157" s="221" t="s">
        <v>132</v>
      </c>
      <c r="E157" s="228" t="s">
        <v>19</v>
      </c>
      <c r="F157" s="229" t="s">
        <v>461</v>
      </c>
      <c r="G157" s="227"/>
      <c r="H157" s="230">
        <v>32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132</v>
      </c>
      <c r="AU157" s="236" t="s">
        <v>139</v>
      </c>
      <c r="AV157" s="13" t="s">
        <v>80</v>
      </c>
      <c r="AW157" s="13" t="s">
        <v>32</v>
      </c>
      <c r="AX157" s="13" t="s">
        <v>70</v>
      </c>
      <c r="AY157" s="236" t="s">
        <v>122</v>
      </c>
    </row>
    <row r="158" s="14" customFormat="1">
      <c r="A158" s="14"/>
      <c r="B158" s="237"/>
      <c r="C158" s="238"/>
      <c r="D158" s="221" t="s">
        <v>132</v>
      </c>
      <c r="E158" s="239" t="s">
        <v>19</v>
      </c>
      <c r="F158" s="240" t="s">
        <v>134</v>
      </c>
      <c r="G158" s="238"/>
      <c r="H158" s="241">
        <v>32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132</v>
      </c>
      <c r="AU158" s="247" t="s">
        <v>139</v>
      </c>
      <c r="AV158" s="14" t="s">
        <v>128</v>
      </c>
      <c r="AW158" s="14" t="s">
        <v>32</v>
      </c>
      <c r="AX158" s="14" t="s">
        <v>78</v>
      </c>
      <c r="AY158" s="247" t="s">
        <v>122</v>
      </c>
    </row>
    <row r="159" s="2" customFormat="1" ht="16.5" customHeight="1">
      <c r="A159" s="40"/>
      <c r="B159" s="41"/>
      <c r="C159" s="248" t="s">
        <v>254</v>
      </c>
      <c r="D159" s="248" t="s">
        <v>174</v>
      </c>
      <c r="E159" s="249" t="s">
        <v>692</v>
      </c>
      <c r="F159" s="250" t="s">
        <v>693</v>
      </c>
      <c r="G159" s="251" t="s">
        <v>225</v>
      </c>
      <c r="H159" s="252">
        <v>65</v>
      </c>
      <c r="I159" s="253"/>
      <c r="J159" s="254">
        <f>ROUND(I159*H159,2)</f>
        <v>0</v>
      </c>
      <c r="K159" s="255"/>
      <c r="L159" s="256"/>
      <c r="M159" s="257" t="s">
        <v>19</v>
      </c>
      <c r="N159" s="258" t="s">
        <v>41</v>
      </c>
      <c r="O159" s="86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168</v>
      </c>
      <c r="AT159" s="219" t="s">
        <v>174</v>
      </c>
      <c r="AU159" s="219" t="s">
        <v>139</v>
      </c>
      <c r="AY159" s="19" t="s">
        <v>122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78</v>
      </c>
      <c r="BK159" s="220">
        <f>ROUND(I159*H159,2)</f>
        <v>0</v>
      </c>
      <c r="BL159" s="19" t="s">
        <v>128</v>
      </c>
      <c r="BM159" s="219" t="s">
        <v>694</v>
      </c>
    </row>
    <row r="160" s="13" customFormat="1">
      <c r="A160" s="13"/>
      <c r="B160" s="226"/>
      <c r="C160" s="227"/>
      <c r="D160" s="221" t="s">
        <v>132</v>
      </c>
      <c r="E160" s="228" t="s">
        <v>19</v>
      </c>
      <c r="F160" s="229" t="s">
        <v>695</v>
      </c>
      <c r="G160" s="227"/>
      <c r="H160" s="230">
        <v>65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132</v>
      </c>
      <c r="AU160" s="236" t="s">
        <v>139</v>
      </c>
      <c r="AV160" s="13" t="s">
        <v>80</v>
      </c>
      <c r="AW160" s="13" t="s">
        <v>32</v>
      </c>
      <c r="AX160" s="13" t="s">
        <v>70</v>
      </c>
      <c r="AY160" s="236" t="s">
        <v>122</v>
      </c>
    </row>
    <row r="161" s="14" customFormat="1">
      <c r="A161" s="14"/>
      <c r="B161" s="237"/>
      <c r="C161" s="238"/>
      <c r="D161" s="221" t="s">
        <v>132</v>
      </c>
      <c r="E161" s="239" t="s">
        <v>19</v>
      </c>
      <c r="F161" s="240" t="s">
        <v>134</v>
      </c>
      <c r="G161" s="238"/>
      <c r="H161" s="241">
        <v>65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132</v>
      </c>
      <c r="AU161" s="247" t="s">
        <v>139</v>
      </c>
      <c r="AV161" s="14" t="s">
        <v>128</v>
      </c>
      <c r="AW161" s="14" t="s">
        <v>32</v>
      </c>
      <c r="AX161" s="14" t="s">
        <v>78</v>
      </c>
      <c r="AY161" s="247" t="s">
        <v>122</v>
      </c>
    </row>
    <row r="162" s="2" customFormat="1" ht="16.5" customHeight="1">
      <c r="A162" s="40"/>
      <c r="B162" s="41"/>
      <c r="C162" s="248" t="s">
        <v>261</v>
      </c>
      <c r="D162" s="248" t="s">
        <v>174</v>
      </c>
      <c r="E162" s="249" t="s">
        <v>292</v>
      </c>
      <c r="F162" s="250" t="s">
        <v>489</v>
      </c>
      <c r="G162" s="251" t="s">
        <v>225</v>
      </c>
      <c r="H162" s="252">
        <v>32</v>
      </c>
      <c r="I162" s="253"/>
      <c r="J162" s="254">
        <f>ROUND(I162*H162,2)</f>
        <v>0</v>
      </c>
      <c r="K162" s="255"/>
      <c r="L162" s="256"/>
      <c r="M162" s="257" t="s">
        <v>19</v>
      </c>
      <c r="N162" s="258" t="s">
        <v>41</v>
      </c>
      <c r="O162" s="86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168</v>
      </c>
      <c r="AT162" s="219" t="s">
        <v>174</v>
      </c>
      <c r="AU162" s="219" t="s">
        <v>139</v>
      </c>
      <c r="AY162" s="19" t="s">
        <v>122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9" t="s">
        <v>78</v>
      </c>
      <c r="BK162" s="220">
        <f>ROUND(I162*H162,2)</f>
        <v>0</v>
      </c>
      <c r="BL162" s="19" t="s">
        <v>128</v>
      </c>
      <c r="BM162" s="219" t="s">
        <v>696</v>
      </c>
    </row>
    <row r="163" s="13" customFormat="1">
      <c r="A163" s="13"/>
      <c r="B163" s="226"/>
      <c r="C163" s="227"/>
      <c r="D163" s="221" t="s">
        <v>132</v>
      </c>
      <c r="E163" s="228" t="s">
        <v>19</v>
      </c>
      <c r="F163" s="229" t="s">
        <v>461</v>
      </c>
      <c r="G163" s="227"/>
      <c r="H163" s="230">
        <v>32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132</v>
      </c>
      <c r="AU163" s="236" t="s">
        <v>139</v>
      </c>
      <c r="AV163" s="13" t="s">
        <v>80</v>
      </c>
      <c r="AW163" s="13" t="s">
        <v>32</v>
      </c>
      <c r="AX163" s="13" t="s">
        <v>70</v>
      </c>
      <c r="AY163" s="236" t="s">
        <v>122</v>
      </c>
    </row>
    <row r="164" s="14" customFormat="1">
      <c r="A164" s="14"/>
      <c r="B164" s="237"/>
      <c r="C164" s="238"/>
      <c r="D164" s="221" t="s">
        <v>132</v>
      </c>
      <c r="E164" s="239" t="s">
        <v>19</v>
      </c>
      <c r="F164" s="240" t="s">
        <v>134</v>
      </c>
      <c r="G164" s="238"/>
      <c r="H164" s="241">
        <v>32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132</v>
      </c>
      <c r="AU164" s="247" t="s">
        <v>139</v>
      </c>
      <c r="AV164" s="14" t="s">
        <v>128</v>
      </c>
      <c r="AW164" s="14" t="s">
        <v>32</v>
      </c>
      <c r="AX164" s="14" t="s">
        <v>78</v>
      </c>
      <c r="AY164" s="247" t="s">
        <v>122</v>
      </c>
    </row>
    <row r="165" s="2" customFormat="1" ht="16.5" customHeight="1">
      <c r="A165" s="40"/>
      <c r="B165" s="41"/>
      <c r="C165" s="248" t="s">
        <v>268</v>
      </c>
      <c r="D165" s="248" t="s">
        <v>174</v>
      </c>
      <c r="E165" s="249" t="s">
        <v>298</v>
      </c>
      <c r="F165" s="250" t="s">
        <v>493</v>
      </c>
      <c r="G165" s="251" t="s">
        <v>225</v>
      </c>
      <c r="H165" s="252">
        <v>40</v>
      </c>
      <c r="I165" s="253"/>
      <c r="J165" s="254">
        <f>ROUND(I165*H165,2)</f>
        <v>0</v>
      </c>
      <c r="K165" s="255"/>
      <c r="L165" s="256"/>
      <c r="M165" s="257" t="s">
        <v>19</v>
      </c>
      <c r="N165" s="258" t="s">
        <v>41</v>
      </c>
      <c r="O165" s="86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168</v>
      </c>
      <c r="AT165" s="219" t="s">
        <v>174</v>
      </c>
      <c r="AU165" s="219" t="s">
        <v>139</v>
      </c>
      <c r="AY165" s="19" t="s">
        <v>122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78</v>
      </c>
      <c r="BK165" s="220">
        <f>ROUND(I165*H165,2)</f>
        <v>0</v>
      </c>
      <c r="BL165" s="19" t="s">
        <v>128</v>
      </c>
      <c r="BM165" s="219" t="s">
        <v>697</v>
      </c>
    </row>
    <row r="166" s="13" customFormat="1">
      <c r="A166" s="13"/>
      <c r="B166" s="226"/>
      <c r="C166" s="227"/>
      <c r="D166" s="221" t="s">
        <v>132</v>
      </c>
      <c r="E166" s="228" t="s">
        <v>19</v>
      </c>
      <c r="F166" s="229" t="s">
        <v>592</v>
      </c>
      <c r="G166" s="227"/>
      <c r="H166" s="230">
        <v>40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132</v>
      </c>
      <c r="AU166" s="236" t="s">
        <v>139</v>
      </c>
      <c r="AV166" s="13" t="s">
        <v>80</v>
      </c>
      <c r="AW166" s="13" t="s">
        <v>32</v>
      </c>
      <c r="AX166" s="13" t="s">
        <v>70</v>
      </c>
      <c r="AY166" s="236" t="s">
        <v>122</v>
      </c>
    </row>
    <row r="167" s="14" customFormat="1">
      <c r="A167" s="14"/>
      <c r="B167" s="237"/>
      <c r="C167" s="238"/>
      <c r="D167" s="221" t="s">
        <v>132</v>
      </c>
      <c r="E167" s="239" t="s">
        <v>19</v>
      </c>
      <c r="F167" s="240" t="s">
        <v>134</v>
      </c>
      <c r="G167" s="238"/>
      <c r="H167" s="241">
        <v>40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132</v>
      </c>
      <c r="AU167" s="247" t="s">
        <v>139</v>
      </c>
      <c r="AV167" s="14" t="s">
        <v>128</v>
      </c>
      <c r="AW167" s="14" t="s">
        <v>32</v>
      </c>
      <c r="AX167" s="14" t="s">
        <v>78</v>
      </c>
      <c r="AY167" s="247" t="s">
        <v>122</v>
      </c>
    </row>
    <row r="168" s="2" customFormat="1" ht="16.5" customHeight="1">
      <c r="A168" s="40"/>
      <c r="B168" s="41"/>
      <c r="C168" s="248" t="s">
        <v>502</v>
      </c>
      <c r="D168" s="248" t="s">
        <v>174</v>
      </c>
      <c r="E168" s="249" t="s">
        <v>304</v>
      </c>
      <c r="F168" s="250" t="s">
        <v>499</v>
      </c>
      <c r="G168" s="251" t="s">
        <v>225</v>
      </c>
      <c r="H168" s="252">
        <v>35</v>
      </c>
      <c r="I168" s="253"/>
      <c r="J168" s="254">
        <f>ROUND(I168*H168,2)</f>
        <v>0</v>
      </c>
      <c r="K168" s="255"/>
      <c r="L168" s="256"/>
      <c r="M168" s="257" t="s">
        <v>19</v>
      </c>
      <c r="N168" s="258" t="s">
        <v>41</v>
      </c>
      <c r="O168" s="86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9" t="s">
        <v>168</v>
      </c>
      <c r="AT168" s="219" t="s">
        <v>174</v>
      </c>
      <c r="AU168" s="219" t="s">
        <v>139</v>
      </c>
      <c r="AY168" s="19" t="s">
        <v>122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9" t="s">
        <v>78</v>
      </c>
      <c r="BK168" s="220">
        <f>ROUND(I168*H168,2)</f>
        <v>0</v>
      </c>
      <c r="BL168" s="19" t="s">
        <v>128</v>
      </c>
      <c r="BM168" s="219" t="s">
        <v>698</v>
      </c>
    </row>
    <row r="169" s="13" customFormat="1">
      <c r="A169" s="13"/>
      <c r="B169" s="226"/>
      <c r="C169" s="227"/>
      <c r="D169" s="221" t="s">
        <v>132</v>
      </c>
      <c r="E169" s="228" t="s">
        <v>19</v>
      </c>
      <c r="F169" s="229" t="s">
        <v>699</v>
      </c>
      <c r="G169" s="227"/>
      <c r="H169" s="230">
        <v>35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132</v>
      </c>
      <c r="AU169" s="236" t="s">
        <v>139</v>
      </c>
      <c r="AV169" s="13" t="s">
        <v>80</v>
      </c>
      <c r="AW169" s="13" t="s">
        <v>32</v>
      </c>
      <c r="AX169" s="13" t="s">
        <v>70</v>
      </c>
      <c r="AY169" s="236" t="s">
        <v>122</v>
      </c>
    </row>
    <row r="170" s="14" customFormat="1">
      <c r="A170" s="14"/>
      <c r="B170" s="237"/>
      <c r="C170" s="238"/>
      <c r="D170" s="221" t="s">
        <v>132</v>
      </c>
      <c r="E170" s="239" t="s">
        <v>19</v>
      </c>
      <c r="F170" s="240" t="s">
        <v>134</v>
      </c>
      <c r="G170" s="238"/>
      <c r="H170" s="241">
        <v>35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132</v>
      </c>
      <c r="AU170" s="247" t="s">
        <v>139</v>
      </c>
      <c r="AV170" s="14" t="s">
        <v>128</v>
      </c>
      <c r="AW170" s="14" t="s">
        <v>32</v>
      </c>
      <c r="AX170" s="14" t="s">
        <v>78</v>
      </c>
      <c r="AY170" s="247" t="s">
        <v>122</v>
      </c>
    </row>
    <row r="171" s="2" customFormat="1" ht="16.5" customHeight="1">
      <c r="A171" s="40"/>
      <c r="B171" s="41"/>
      <c r="C171" s="248" t="s">
        <v>506</v>
      </c>
      <c r="D171" s="248" t="s">
        <v>174</v>
      </c>
      <c r="E171" s="249" t="s">
        <v>503</v>
      </c>
      <c r="F171" s="250" t="s">
        <v>299</v>
      </c>
      <c r="G171" s="251" t="s">
        <v>225</v>
      </c>
      <c r="H171" s="252">
        <v>54</v>
      </c>
      <c r="I171" s="253"/>
      <c r="J171" s="254">
        <f>ROUND(I171*H171,2)</f>
        <v>0</v>
      </c>
      <c r="K171" s="255"/>
      <c r="L171" s="256"/>
      <c r="M171" s="257" t="s">
        <v>19</v>
      </c>
      <c r="N171" s="258" t="s">
        <v>41</v>
      </c>
      <c r="O171" s="86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168</v>
      </c>
      <c r="AT171" s="219" t="s">
        <v>174</v>
      </c>
      <c r="AU171" s="219" t="s">
        <v>139</v>
      </c>
      <c r="AY171" s="19" t="s">
        <v>122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9" t="s">
        <v>78</v>
      </c>
      <c r="BK171" s="220">
        <f>ROUND(I171*H171,2)</f>
        <v>0</v>
      </c>
      <c r="BL171" s="19" t="s">
        <v>128</v>
      </c>
      <c r="BM171" s="219" t="s">
        <v>700</v>
      </c>
    </row>
    <row r="172" s="13" customFormat="1">
      <c r="A172" s="13"/>
      <c r="B172" s="226"/>
      <c r="C172" s="227"/>
      <c r="D172" s="221" t="s">
        <v>132</v>
      </c>
      <c r="E172" s="228" t="s">
        <v>19</v>
      </c>
      <c r="F172" s="229" t="s">
        <v>701</v>
      </c>
      <c r="G172" s="227"/>
      <c r="H172" s="230">
        <v>24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132</v>
      </c>
      <c r="AU172" s="236" t="s">
        <v>139</v>
      </c>
      <c r="AV172" s="13" t="s">
        <v>80</v>
      </c>
      <c r="AW172" s="13" t="s">
        <v>32</v>
      </c>
      <c r="AX172" s="13" t="s">
        <v>70</v>
      </c>
      <c r="AY172" s="236" t="s">
        <v>122</v>
      </c>
    </row>
    <row r="173" s="13" customFormat="1">
      <c r="A173" s="13"/>
      <c r="B173" s="226"/>
      <c r="C173" s="227"/>
      <c r="D173" s="221" t="s">
        <v>132</v>
      </c>
      <c r="E173" s="228" t="s">
        <v>19</v>
      </c>
      <c r="F173" s="229" t="s">
        <v>702</v>
      </c>
      <c r="G173" s="227"/>
      <c r="H173" s="230">
        <v>30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132</v>
      </c>
      <c r="AU173" s="236" t="s">
        <v>139</v>
      </c>
      <c r="AV173" s="13" t="s">
        <v>80</v>
      </c>
      <c r="AW173" s="13" t="s">
        <v>32</v>
      </c>
      <c r="AX173" s="13" t="s">
        <v>70</v>
      </c>
      <c r="AY173" s="236" t="s">
        <v>122</v>
      </c>
    </row>
    <row r="174" s="14" customFormat="1">
      <c r="A174" s="14"/>
      <c r="B174" s="237"/>
      <c r="C174" s="238"/>
      <c r="D174" s="221" t="s">
        <v>132</v>
      </c>
      <c r="E174" s="239" t="s">
        <v>19</v>
      </c>
      <c r="F174" s="240" t="s">
        <v>134</v>
      </c>
      <c r="G174" s="238"/>
      <c r="H174" s="241">
        <v>54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132</v>
      </c>
      <c r="AU174" s="247" t="s">
        <v>139</v>
      </c>
      <c r="AV174" s="14" t="s">
        <v>128</v>
      </c>
      <c r="AW174" s="14" t="s">
        <v>32</v>
      </c>
      <c r="AX174" s="14" t="s">
        <v>78</v>
      </c>
      <c r="AY174" s="247" t="s">
        <v>122</v>
      </c>
    </row>
    <row r="175" s="2" customFormat="1" ht="16.5" customHeight="1">
      <c r="A175" s="40"/>
      <c r="B175" s="41"/>
      <c r="C175" s="248" t="s">
        <v>275</v>
      </c>
      <c r="D175" s="248" t="s">
        <v>174</v>
      </c>
      <c r="E175" s="249" t="s">
        <v>507</v>
      </c>
      <c r="F175" s="250" t="s">
        <v>508</v>
      </c>
      <c r="G175" s="251" t="s">
        <v>225</v>
      </c>
      <c r="H175" s="252">
        <v>54</v>
      </c>
      <c r="I175" s="253"/>
      <c r="J175" s="254">
        <f>ROUND(I175*H175,2)</f>
        <v>0</v>
      </c>
      <c r="K175" s="255"/>
      <c r="L175" s="256"/>
      <c r="M175" s="257" t="s">
        <v>19</v>
      </c>
      <c r="N175" s="258" t="s">
        <v>41</v>
      </c>
      <c r="O175" s="86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9" t="s">
        <v>168</v>
      </c>
      <c r="AT175" s="219" t="s">
        <v>174</v>
      </c>
      <c r="AU175" s="219" t="s">
        <v>139</v>
      </c>
      <c r="AY175" s="19" t="s">
        <v>122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9" t="s">
        <v>78</v>
      </c>
      <c r="BK175" s="220">
        <f>ROUND(I175*H175,2)</f>
        <v>0</v>
      </c>
      <c r="BL175" s="19" t="s">
        <v>128</v>
      </c>
      <c r="BM175" s="219" t="s">
        <v>703</v>
      </c>
    </row>
    <row r="176" s="13" customFormat="1">
      <c r="A176" s="13"/>
      <c r="B176" s="226"/>
      <c r="C176" s="227"/>
      <c r="D176" s="221" t="s">
        <v>132</v>
      </c>
      <c r="E176" s="228" t="s">
        <v>19</v>
      </c>
      <c r="F176" s="229" t="s">
        <v>701</v>
      </c>
      <c r="G176" s="227"/>
      <c r="H176" s="230">
        <v>24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132</v>
      </c>
      <c r="AU176" s="236" t="s">
        <v>139</v>
      </c>
      <c r="AV176" s="13" t="s">
        <v>80</v>
      </c>
      <c r="AW176" s="13" t="s">
        <v>32</v>
      </c>
      <c r="AX176" s="13" t="s">
        <v>70</v>
      </c>
      <c r="AY176" s="236" t="s">
        <v>122</v>
      </c>
    </row>
    <row r="177" s="13" customFormat="1">
      <c r="A177" s="13"/>
      <c r="B177" s="226"/>
      <c r="C177" s="227"/>
      <c r="D177" s="221" t="s">
        <v>132</v>
      </c>
      <c r="E177" s="228" t="s">
        <v>19</v>
      </c>
      <c r="F177" s="229" t="s">
        <v>702</v>
      </c>
      <c r="G177" s="227"/>
      <c r="H177" s="230">
        <v>30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132</v>
      </c>
      <c r="AU177" s="236" t="s">
        <v>139</v>
      </c>
      <c r="AV177" s="13" t="s">
        <v>80</v>
      </c>
      <c r="AW177" s="13" t="s">
        <v>32</v>
      </c>
      <c r="AX177" s="13" t="s">
        <v>70</v>
      </c>
      <c r="AY177" s="236" t="s">
        <v>122</v>
      </c>
    </row>
    <row r="178" s="14" customFormat="1">
      <c r="A178" s="14"/>
      <c r="B178" s="237"/>
      <c r="C178" s="238"/>
      <c r="D178" s="221" t="s">
        <v>132</v>
      </c>
      <c r="E178" s="239" t="s">
        <v>19</v>
      </c>
      <c r="F178" s="240" t="s">
        <v>134</v>
      </c>
      <c r="G178" s="238"/>
      <c r="H178" s="241">
        <v>54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132</v>
      </c>
      <c r="AU178" s="247" t="s">
        <v>139</v>
      </c>
      <c r="AV178" s="14" t="s">
        <v>128</v>
      </c>
      <c r="AW178" s="14" t="s">
        <v>32</v>
      </c>
      <c r="AX178" s="14" t="s">
        <v>78</v>
      </c>
      <c r="AY178" s="247" t="s">
        <v>122</v>
      </c>
    </row>
    <row r="179" s="2" customFormat="1" ht="16.5" customHeight="1">
      <c r="A179" s="40"/>
      <c r="B179" s="41"/>
      <c r="C179" s="248" t="s">
        <v>281</v>
      </c>
      <c r="D179" s="248" t="s">
        <v>174</v>
      </c>
      <c r="E179" s="249" t="s">
        <v>521</v>
      </c>
      <c r="F179" s="250" t="s">
        <v>522</v>
      </c>
      <c r="G179" s="251" t="s">
        <v>225</v>
      </c>
      <c r="H179" s="252">
        <v>28</v>
      </c>
      <c r="I179" s="253"/>
      <c r="J179" s="254">
        <f>ROUND(I179*H179,2)</f>
        <v>0</v>
      </c>
      <c r="K179" s="255"/>
      <c r="L179" s="256"/>
      <c r="M179" s="257" t="s">
        <v>19</v>
      </c>
      <c r="N179" s="258" t="s">
        <v>41</v>
      </c>
      <c r="O179" s="86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9" t="s">
        <v>168</v>
      </c>
      <c r="AT179" s="219" t="s">
        <v>174</v>
      </c>
      <c r="AU179" s="219" t="s">
        <v>139</v>
      </c>
      <c r="AY179" s="19" t="s">
        <v>122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9" t="s">
        <v>78</v>
      </c>
      <c r="BK179" s="220">
        <f>ROUND(I179*H179,2)</f>
        <v>0</v>
      </c>
      <c r="BL179" s="19" t="s">
        <v>128</v>
      </c>
      <c r="BM179" s="219" t="s">
        <v>704</v>
      </c>
    </row>
    <row r="180" s="13" customFormat="1">
      <c r="A180" s="13"/>
      <c r="B180" s="226"/>
      <c r="C180" s="227"/>
      <c r="D180" s="221" t="s">
        <v>132</v>
      </c>
      <c r="E180" s="228" t="s">
        <v>19</v>
      </c>
      <c r="F180" s="229" t="s">
        <v>705</v>
      </c>
      <c r="G180" s="227"/>
      <c r="H180" s="230">
        <v>28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132</v>
      </c>
      <c r="AU180" s="236" t="s">
        <v>139</v>
      </c>
      <c r="AV180" s="13" t="s">
        <v>80</v>
      </c>
      <c r="AW180" s="13" t="s">
        <v>32</v>
      </c>
      <c r="AX180" s="13" t="s">
        <v>70</v>
      </c>
      <c r="AY180" s="236" t="s">
        <v>122</v>
      </c>
    </row>
    <row r="181" s="14" customFormat="1">
      <c r="A181" s="14"/>
      <c r="B181" s="237"/>
      <c r="C181" s="238"/>
      <c r="D181" s="221" t="s">
        <v>132</v>
      </c>
      <c r="E181" s="239" t="s">
        <v>19</v>
      </c>
      <c r="F181" s="240" t="s">
        <v>134</v>
      </c>
      <c r="G181" s="238"/>
      <c r="H181" s="241">
        <v>28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132</v>
      </c>
      <c r="AU181" s="247" t="s">
        <v>139</v>
      </c>
      <c r="AV181" s="14" t="s">
        <v>128</v>
      </c>
      <c r="AW181" s="14" t="s">
        <v>32</v>
      </c>
      <c r="AX181" s="14" t="s">
        <v>78</v>
      </c>
      <c r="AY181" s="247" t="s">
        <v>122</v>
      </c>
    </row>
    <row r="182" s="2" customFormat="1" ht="21.75" customHeight="1">
      <c r="A182" s="40"/>
      <c r="B182" s="41"/>
      <c r="C182" s="248" t="s">
        <v>286</v>
      </c>
      <c r="D182" s="248" t="s">
        <v>174</v>
      </c>
      <c r="E182" s="249" t="s">
        <v>276</v>
      </c>
      <c r="F182" s="250" t="s">
        <v>706</v>
      </c>
      <c r="G182" s="251" t="s">
        <v>225</v>
      </c>
      <c r="H182" s="252">
        <v>41</v>
      </c>
      <c r="I182" s="253"/>
      <c r="J182" s="254">
        <f>ROUND(I182*H182,2)</f>
        <v>0</v>
      </c>
      <c r="K182" s="255"/>
      <c r="L182" s="256"/>
      <c r="M182" s="257" t="s">
        <v>19</v>
      </c>
      <c r="N182" s="258" t="s">
        <v>41</v>
      </c>
      <c r="O182" s="86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9" t="s">
        <v>168</v>
      </c>
      <c r="AT182" s="219" t="s">
        <v>174</v>
      </c>
      <c r="AU182" s="219" t="s">
        <v>139</v>
      </c>
      <c r="AY182" s="19" t="s">
        <v>122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9" t="s">
        <v>78</v>
      </c>
      <c r="BK182" s="220">
        <f>ROUND(I182*H182,2)</f>
        <v>0</v>
      </c>
      <c r="BL182" s="19" t="s">
        <v>128</v>
      </c>
      <c r="BM182" s="219" t="s">
        <v>707</v>
      </c>
    </row>
    <row r="183" s="2" customFormat="1" ht="21.75" customHeight="1">
      <c r="A183" s="40"/>
      <c r="B183" s="41"/>
      <c r="C183" s="248" t="s">
        <v>291</v>
      </c>
      <c r="D183" s="248" t="s">
        <v>174</v>
      </c>
      <c r="E183" s="249" t="s">
        <v>282</v>
      </c>
      <c r="F183" s="250" t="s">
        <v>283</v>
      </c>
      <c r="G183" s="251" t="s">
        <v>225</v>
      </c>
      <c r="H183" s="252">
        <v>12</v>
      </c>
      <c r="I183" s="253"/>
      <c r="J183" s="254">
        <f>ROUND(I183*H183,2)</f>
        <v>0</v>
      </c>
      <c r="K183" s="255"/>
      <c r="L183" s="256"/>
      <c r="M183" s="257" t="s">
        <v>19</v>
      </c>
      <c r="N183" s="258" t="s">
        <v>41</v>
      </c>
      <c r="O183" s="86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168</v>
      </c>
      <c r="AT183" s="219" t="s">
        <v>174</v>
      </c>
      <c r="AU183" s="219" t="s">
        <v>139</v>
      </c>
      <c r="AY183" s="19" t="s">
        <v>122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78</v>
      </c>
      <c r="BK183" s="220">
        <f>ROUND(I183*H183,2)</f>
        <v>0</v>
      </c>
      <c r="BL183" s="19" t="s">
        <v>128</v>
      </c>
      <c r="BM183" s="219" t="s">
        <v>708</v>
      </c>
    </row>
    <row r="184" s="2" customFormat="1" ht="21.75" customHeight="1">
      <c r="A184" s="40"/>
      <c r="B184" s="41"/>
      <c r="C184" s="248" t="s">
        <v>297</v>
      </c>
      <c r="D184" s="248" t="s">
        <v>174</v>
      </c>
      <c r="E184" s="249" t="s">
        <v>287</v>
      </c>
      <c r="F184" s="250" t="s">
        <v>709</v>
      </c>
      <c r="G184" s="251" t="s">
        <v>225</v>
      </c>
      <c r="H184" s="252">
        <v>10</v>
      </c>
      <c r="I184" s="253"/>
      <c r="J184" s="254">
        <f>ROUND(I184*H184,2)</f>
        <v>0</v>
      </c>
      <c r="K184" s="255"/>
      <c r="L184" s="256"/>
      <c r="M184" s="257" t="s">
        <v>19</v>
      </c>
      <c r="N184" s="258" t="s">
        <v>41</v>
      </c>
      <c r="O184" s="86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9" t="s">
        <v>168</v>
      </c>
      <c r="AT184" s="219" t="s">
        <v>174</v>
      </c>
      <c r="AU184" s="219" t="s">
        <v>139</v>
      </c>
      <c r="AY184" s="19" t="s">
        <v>122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9" t="s">
        <v>78</v>
      </c>
      <c r="BK184" s="220">
        <f>ROUND(I184*H184,2)</f>
        <v>0</v>
      </c>
      <c r="BL184" s="19" t="s">
        <v>128</v>
      </c>
      <c r="BM184" s="219" t="s">
        <v>710</v>
      </c>
    </row>
    <row r="185" s="2" customFormat="1" ht="21.75" customHeight="1">
      <c r="A185" s="40"/>
      <c r="B185" s="41"/>
      <c r="C185" s="248" t="s">
        <v>303</v>
      </c>
      <c r="D185" s="248" t="s">
        <v>174</v>
      </c>
      <c r="E185" s="249" t="s">
        <v>711</v>
      </c>
      <c r="F185" s="250" t="s">
        <v>712</v>
      </c>
      <c r="G185" s="251" t="s">
        <v>225</v>
      </c>
      <c r="H185" s="252">
        <v>12</v>
      </c>
      <c r="I185" s="253"/>
      <c r="J185" s="254">
        <f>ROUND(I185*H185,2)</f>
        <v>0</v>
      </c>
      <c r="K185" s="255"/>
      <c r="L185" s="256"/>
      <c r="M185" s="257" t="s">
        <v>19</v>
      </c>
      <c r="N185" s="258" t="s">
        <v>41</v>
      </c>
      <c r="O185" s="86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9" t="s">
        <v>168</v>
      </c>
      <c r="AT185" s="219" t="s">
        <v>174</v>
      </c>
      <c r="AU185" s="219" t="s">
        <v>139</v>
      </c>
      <c r="AY185" s="19" t="s">
        <v>122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9" t="s">
        <v>78</v>
      </c>
      <c r="BK185" s="220">
        <f>ROUND(I185*H185,2)</f>
        <v>0</v>
      </c>
      <c r="BL185" s="19" t="s">
        <v>128</v>
      </c>
      <c r="BM185" s="219" t="s">
        <v>713</v>
      </c>
    </row>
    <row r="186" s="2" customFormat="1" ht="16.5" customHeight="1">
      <c r="A186" s="40"/>
      <c r="B186" s="41"/>
      <c r="C186" s="248" t="s">
        <v>308</v>
      </c>
      <c r="D186" s="248" t="s">
        <v>174</v>
      </c>
      <c r="E186" s="249" t="s">
        <v>714</v>
      </c>
      <c r="F186" s="250" t="s">
        <v>715</v>
      </c>
      <c r="G186" s="251" t="s">
        <v>225</v>
      </c>
      <c r="H186" s="252">
        <v>17</v>
      </c>
      <c r="I186" s="253"/>
      <c r="J186" s="254">
        <f>ROUND(I186*H186,2)</f>
        <v>0</v>
      </c>
      <c r="K186" s="255"/>
      <c r="L186" s="256"/>
      <c r="M186" s="257" t="s">
        <v>19</v>
      </c>
      <c r="N186" s="258" t="s">
        <v>41</v>
      </c>
      <c r="O186" s="86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168</v>
      </c>
      <c r="AT186" s="219" t="s">
        <v>174</v>
      </c>
      <c r="AU186" s="219" t="s">
        <v>139</v>
      </c>
      <c r="AY186" s="19" t="s">
        <v>122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78</v>
      </c>
      <c r="BK186" s="220">
        <f>ROUND(I186*H186,2)</f>
        <v>0</v>
      </c>
      <c r="BL186" s="19" t="s">
        <v>128</v>
      </c>
      <c r="BM186" s="219" t="s">
        <v>716</v>
      </c>
    </row>
    <row r="187" s="2" customFormat="1" ht="21.75" customHeight="1">
      <c r="A187" s="40"/>
      <c r="B187" s="41"/>
      <c r="C187" s="207" t="s">
        <v>313</v>
      </c>
      <c r="D187" s="207" t="s">
        <v>124</v>
      </c>
      <c r="E187" s="208" t="s">
        <v>314</v>
      </c>
      <c r="F187" s="209" t="s">
        <v>315</v>
      </c>
      <c r="G187" s="210" t="s">
        <v>225</v>
      </c>
      <c r="H187" s="211">
        <v>243</v>
      </c>
      <c r="I187" s="212"/>
      <c r="J187" s="213">
        <f>ROUND(I187*H187,2)</f>
        <v>0</v>
      </c>
      <c r="K187" s="214"/>
      <c r="L187" s="46"/>
      <c r="M187" s="215" t="s">
        <v>19</v>
      </c>
      <c r="N187" s="216" t="s">
        <v>41</v>
      </c>
      <c r="O187" s="86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9" t="s">
        <v>128</v>
      </c>
      <c r="AT187" s="219" t="s">
        <v>124</v>
      </c>
      <c r="AU187" s="219" t="s">
        <v>139</v>
      </c>
      <c r="AY187" s="19" t="s">
        <v>122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9" t="s">
        <v>78</v>
      </c>
      <c r="BK187" s="220">
        <f>ROUND(I187*H187,2)</f>
        <v>0</v>
      </c>
      <c r="BL187" s="19" t="s">
        <v>128</v>
      </c>
      <c r="BM187" s="219" t="s">
        <v>717</v>
      </c>
    </row>
    <row r="188" s="2" customFormat="1">
      <c r="A188" s="40"/>
      <c r="B188" s="41"/>
      <c r="C188" s="42"/>
      <c r="D188" s="221" t="s">
        <v>130</v>
      </c>
      <c r="E188" s="42"/>
      <c r="F188" s="222" t="s">
        <v>317</v>
      </c>
      <c r="G188" s="42"/>
      <c r="H188" s="42"/>
      <c r="I188" s="223"/>
      <c r="J188" s="42"/>
      <c r="K188" s="42"/>
      <c r="L188" s="46"/>
      <c r="M188" s="224"/>
      <c r="N188" s="225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130</v>
      </c>
      <c r="AU188" s="19" t="s">
        <v>139</v>
      </c>
    </row>
    <row r="189" s="13" customFormat="1">
      <c r="A189" s="13"/>
      <c r="B189" s="226"/>
      <c r="C189" s="227"/>
      <c r="D189" s="221" t="s">
        <v>132</v>
      </c>
      <c r="E189" s="228" t="s">
        <v>19</v>
      </c>
      <c r="F189" s="229" t="s">
        <v>657</v>
      </c>
      <c r="G189" s="227"/>
      <c r="H189" s="230">
        <v>243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132</v>
      </c>
      <c r="AU189" s="236" t="s">
        <v>139</v>
      </c>
      <c r="AV189" s="13" t="s">
        <v>80</v>
      </c>
      <c r="AW189" s="13" t="s">
        <v>32</v>
      </c>
      <c r="AX189" s="13" t="s">
        <v>70</v>
      </c>
      <c r="AY189" s="236" t="s">
        <v>122</v>
      </c>
    </row>
    <row r="190" s="14" customFormat="1">
      <c r="A190" s="14"/>
      <c r="B190" s="237"/>
      <c r="C190" s="238"/>
      <c r="D190" s="221" t="s">
        <v>132</v>
      </c>
      <c r="E190" s="239" t="s">
        <v>19</v>
      </c>
      <c r="F190" s="240" t="s">
        <v>134</v>
      </c>
      <c r="G190" s="238"/>
      <c r="H190" s="241">
        <v>243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132</v>
      </c>
      <c r="AU190" s="247" t="s">
        <v>139</v>
      </c>
      <c r="AV190" s="14" t="s">
        <v>128</v>
      </c>
      <c r="AW190" s="14" t="s">
        <v>32</v>
      </c>
      <c r="AX190" s="14" t="s">
        <v>78</v>
      </c>
      <c r="AY190" s="247" t="s">
        <v>122</v>
      </c>
    </row>
    <row r="191" s="2" customFormat="1" ht="21.75" customHeight="1">
      <c r="A191" s="40"/>
      <c r="B191" s="41"/>
      <c r="C191" s="207" t="s">
        <v>318</v>
      </c>
      <c r="D191" s="207" t="s">
        <v>124</v>
      </c>
      <c r="E191" s="208" t="s">
        <v>319</v>
      </c>
      <c r="F191" s="209" t="s">
        <v>320</v>
      </c>
      <c r="G191" s="210" t="s">
        <v>225</v>
      </c>
      <c r="H191" s="211">
        <v>974</v>
      </c>
      <c r="I191" s="212"/>
      <c r="J191" s="213">
        <f>ROUND(I191*H191,2)</f>
        <v>0</v>
      </c>
      <c r="K191" s="214"/>
      <c r="L191" s="46"/>
      <c r="M191" s="215" t="s">
        <v>19</v>
      </c>
      <c r="N191" s="216" t="s">
        <v>41</v>
      </c>
      <c r="O191" s="86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9" t="s">
        <v>128</v>
      </c>
      <c r="AT191" s="219" t="s">
        <v>124</v>
      </c>
      <c r="AU191" s="219" t="s">
        <v>139</v>
      </c>
      <c r="AY191" s="19" t="s">
        <v>122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9" t="s">
        <v>78</v>
      </c>
      <c r="BK191" s="220">
        <f>ROUND(I191*H191,2)</f>
        <v>0</v>
      </c>
      <c r="BL191" s="19" t="s">
        <v>128</v>
      </c>
      <c r="BM191" s="219" t="s">
        <v>718</v>
      </c>
    </row>
    <row r="192" s="2" customFormat="1">
      <c r="A192" s="40"/>
      <c r="B192" s="41"/>
      <c r="C192" s="42"/>
      <c r="D192" s="221" t="s">
        <v>130</v>
      </c>
      <c r="E192" s="42"/>
      <c r="F192" s="222" t="s">
        <v>317</v>
      </c>
      <c r="G192" s="42"/>
      <c r="H192" s="42"/>
      <c r="I192" s="223"/>
      <c r="J192" s="42"/>
      <c r="K192" s="42"/>
      <c r="L192" s="46"/>
      <c r="M192" s="224"/>
      <c r="N192" s="225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130</v>
      </c>
      <c r="AU192" s="19" t="s">
        <v>139</v>
      </c>
    </row>
    <row r="193" s="13" customFormat="1">
      <c r="A193" s="13"/>
      <c r="B193" s="226"/>
      <c r="C193" s="227"/>
      <c r="D193" s="221" t="s">
        <v>132</v>
      </c>
      <c r="E193" s="228" t="s">
        <v>19</v>
      </c>
      <c r="F193" s="229" t="s">
        <v>659</v>
      </c>
      <c r="G193" s="227"/>
      <c r="H193" s="230">
        <v>974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132</v>
      </c>
      <c r="AU193" s="236" t="s">
        <v>139</v>
      </c>
      <c r="AV193" s="13" t="s">
        <v>80</v>
      </c>
      <c r="AW193" s="13" t="s">
        <v>32</v>
      </c>
      <c r="AX193" s="13" t="s">
        <v>70</v>
      </c>
      <c r="AY193" s="236" t="s">
        <v>122</v>
      </c>
    </row>
    <row r="194" s="14" customFormat="1">
      <c r="A194" s="14"/>
      <c r="B194" s="237"/>
      <c r="C194" s="238"/>
      <c r="D194" s="221" t="s">
        <v>132</v>
      </c>
      <c r="E194" s="239" t="s">
        <v>19</v>
      </c>
      <c r="F194" s="240" t="s">
        <v>134</v>
      </c>
      <c r="G194" s="238"/>
      <c r="H194" s="241">
        <v>974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132</v>
      </c>
      <c r="AU194" s="247" t="s">
        <v>139</v>
      </c>
      <c r="AV194" s="14" t="s">
        <v>128</v>
      </c>
      <c r="AW194" s="14" t="s">
        <v>32</v>
      </c>
      <c r="AX194" s="14" t="s">
        <v>78</v>
      </c>
      <c r="AY194" s="247" t="s">
        <v>122</v>
      </c>
    </row>
    <row r="195" s="2" customFormat="1" ht="21.75" customHeight="1">
      <c r="A195" s="40"/>
      <c r="B195" s="41"/>
      <c r="C195" s="207" t="s">
        <v>323</v>
      </c>
      <c r="D195" s="207" t="s">
        <v>124</v>
      </c>
      <c r="E195" s="208" t="s">
        <v>324</v>
      </c>
      <c r="F195" s="209" t="s">
        <v>325</v>
      </c>
      <c r="G195" s="210" t="s">
        <v>225</v>
      </c>
      <c r="H195" s="211">
        <v>974</v>
      </c>
      <c r="I195" s="212"/>
      <c r="J195" s="213">
        <f>ROUND(I195*H195,2)</f>
        <v>0</v>
      </c>
      <c r="K195" s="214"/>
      <c r="L195" s="46"/>
      <c r="M195" s="215" t="s">
        <v>19</v>
      </c>
      <c r="N195" s="216" t="s">
        <v>41</v>
      </c>
      <c r="O195" s="86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9" t="s">
        <v>128</v>
      </c>
      <c r="AT195" s="219" t="s">
        <v>124</v>
      </c>
      <c r="AU195" s="219" t="s">
        <v>139</v>
      </c>
      <c r="AY195" s="19" t="s">
        <v>122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9" t="s">
        <v>78</v>
      </c>
      <c r="BK195" s="220">
        <f>ROUND(I195*H195,2)</f>
        <v>0</v>
      </c>
      <c r="BL195" s="19" t="s">
        <v>128</v>
      </c>
      <c r="BM195" s="219" t="s">
        <v>719</v>
      </c>
    </row>
    <row r="196" s="2" customFormat="1">
      <c r="A196" s="40"/>
      <c r="B196" s="41"/>
      <c r="C196" s="42"/>
      <c r="D196" s="221" t="s">
        <v>130</v>
      </c>
      <c r="E196" s="42"/>
      <c r="F196" s="222" t="s">
        <v>327</v>
      </c>
      <c r="G196" s="42"/>
      <c r="H196" s="42"/>
      <c r="I196" s="223"/>
      <c r="J196" s="42"/>
      <c r="K196" s="42"/>
      <c r="L196" s="46"/>
      <c r="M196" s="224"/>
      <c r="N196" s="225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130</v>
      </c>
      <c r="AU196" s="19" t="s">
        <v>139</v>
      </c>
    </row>
    <row r="197" s="2" customFormat="1" ht="33" customHeight="1">
      <c r="A197" s="40"/>
      <c r="B197" s="41"/>
      <c r="C197" s="207" t="s">
        <v>328</v>
      </c>
      <c r="D197" s="207" t="s">
        <v>124</v>
      </c>
      <c r="E197" s="208" t="s">
        <v>329</v>
      </c>
      <c r="F197" s="209" t="s">
        <v>330</v>
      </c>
      <c r="G197" s="210" t="s">
        <v>225</v>
      </c>
      <c r="H197" s="211">
        <v>243</v>
      </c>
      <c r="I197" s="212"/>
      <c r="J197" s="213">
        <f>ROUND(I197*H197,2)</f>
        <v>0</v>
      </c>
      <c r="K197" s="214"/>
      <c r="L197" s="46"/>
      <c r="M197" s="215" t="s">
        <v>19</v>
      </c>
      <c r="N197" s="216" t="s">
        <v>41</v>
      </c>
      <c r="O197" s="86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9" t="s">
        <v>128</v>
      </c>
      <c r="AT197" s="219" t="s">
        <v>124</v>
      </c>
      <c r="AU197" s="219" t="s">
        <v>139</v>
      </c>
      <c r="AY197" s="19" t="s">
        <v>122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78</v>
      </c>
      <c r="BK197" s="220">
        <f>ROUND(I197*H197,2)</f>
        <v>0</v>
      </c>
      <c r="BL197" s="19" t="s">
        <v>128</v>
      </c>
      <c r="BM197" s="219" t="s">
        <v>720</v>
      </c>
    </row>
    <row r="198" s="2" customFormat="1">
      <c r="A198" s="40"/>
      <c r="B198" s="41"/>
      <c r="C198" s="42"/>
      <c r="D198" s="221" t="s">
        <v>130</v>
      </c>
      <c r="E198" s="42"/>
      <c r="F198" s="222" t="s">
        <v>327</v>
      </c>
      <c r="G198" s="42"/>
      <c r="H198" s="42"/>
      <c r="I198" s="223"/>
      <c r="J198" s="42"/>
      <c r="K198" s="42"/>
      <c r="L198" s="46"/>
      <c r="M198" s="224"/>
      <c r="N198" s="225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130</v>
      </c>
      <c r="AU198" s="19" t="s">
        <v>139</v>
      </c>
    </row>
    <row r="199" s="2" customFormat="1" ht="21.75" customHeight="1">
      <c r="A199" s="40"/>
      <c r="B199" s="41"/>
      <c r="C199" s="207" t="s">
        <v>332</v>
      </c>
      <c r="D199" s="207" t="s">
        <v>124</v>
      </c>
      <c r="E199" s="208" t="s">
        <v>333</v>
      </c>
      <c r="F199" s="209" t="s">
        <v>334</v>
      </c>
      <c r="G199" s="210" t="s">
        <v>225</v>
      </c>
      <c r="H199" s="211">
        <v>974</v>
      </c>
      <c r="I199" s="212"/>
      <c r="J199" s="213">
        <f>ROUND(I199*H199,2)</f>
        <v>0</v>
      </c>
      <c r="K199" s="214"/>
      <c r="L199" s="46"/>
      <c r="M199" s="215" t="s">
        <v>19</v>
      </c>
      <c r="N199" s="216" t="s">
        <v>41</v>
      </c>
      <c r="O199" s="86"/>
      <c r="P199" s="217">
        <f>O199*H199</f>
        <v>0</v>
      </c>
      <c r="Q199" s="217">
        <v>0.0020799999999999998</v>
      </c>
      <c r="R199" s="217">
        <f>Q199*H199</f>
        <v>2.0259199999999997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128</v>
      </c>
      <c r="AT199" s="219" t="s">
        <v>124</v>
      </c>
      <c r="AU199" s="219" t="s">
        <v>139</v>
      </c>
      <c r="AY199" s="19" t="s">
        <v>122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78</v>
      </c>
      <c r="BK199" s="220">
        <f>ROUND(I199*H199,2)</f>
        <v>0</v>
      </c>
      <c r="BL199" s="19" t="s">
        <v>128</v>
      </c>
      <c r="BM199" s="219" t="s">
        <v>721</v>
      </c>
    </row>
    <row r="200" s="2" customFormat="1">
      <c r="A200" s="40"/>
      <c r="B200" s="41"/>
      <c r="C200" s="42"/>
      <c r="D200" s="221" t="s">
        <v>130</v>
      </c>
      <c r="E200" s="42"/>
      <c r="F200" s="222" t="s">
        <v>259</v>
      </c>
      <c r="G200" s="42"/>
      <c r="H200" s="42"/>
      <c r="I200" s="223"/>
      <c r="J200" s="42"/>
      <c r="K200" s="42"/>
      <c r="L200" s="46"/>
      <c r="M200" s="224"/>
      <c r="N200" s="22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130</v>
      </c>
      <c r="AU200" s="19" t="s">
        <v>139</v>
      </c>
    </row>
    <row r="201" s="13" customFormat="1">
      <c r="A201" s="13"/>
      <c r="B201" s="226"/>
      <c r="C201" s="227"/>
      <c r="D201" s="221" t="s">
        <v>132</v>
      </c>
      <c r="E201" s="228" t="s">
        <v>19</v>
      </c>
      <c r="F201" s="229" t="s">
        <v>659</v>
      </c>
      <c r="G201" s="227"/>
      <c r="H201" s="230">
        <v>974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132</v>
      </c>
      <c r="AU201" s="236" t="s">
        <v>139</v>
      </c>
      <c r="AV201" s="13" t="s">
        <v>80</v>
      </c>
      <c r="AW201" s="13" t="s">
        <v>32</v>
      </c>
      <c r="AX201" s="13" t="s">
        <v>70</v>
      </c>
      <c r="AY201" s="236" t="s">
        <v>122</v>
      </c>
    </row>
    <row r="202" s="14" customFormat="1">
      <c r="A202" s="14"/>
      <c r="B202" s="237"/>
      <c r="C202" s="238"/>
      <c r="D202" s="221" t="s">
        <v>132</v>
      </c>
      <c r="E202" s="239" t="s">
        <v>19</v>
      </c>
      <c r="F202" s="240" t="s">
        <v>134</v>
      </c>
      <c r="G202" s="238"/>
      <c r="H202" s="241">
        <v>974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132</v>
      </c>
      <c r="AU202" s="247" t="s">
        <v>139</v>
      </c>
      <c r="AV202" s="14" t="s">
        <v>128</v>
      </c>
      <c r="AW202" s="14" t="s">
        <v>32</v>
      </c>
      <c r="AX202" s="14" t="s">
        <v>78</v>
      </c>
      <c r="AY202" s="247" t="s">
        <v>122</v>
      </c>
    </row>
    <row r="203" s="2" customFormat="1" ht="16.5" customHeight="1">
      <c r="A203" s="40"/>
      <c r="B203" s="41"/>
      <c r="C203" s="248" t="s">
        <v>336</v>
      </c>
      <c r="D203" s="248" t="s">
        <v>174</v>
      </c>
      <c r="E203" s="249" t="s">
        <v>367</v>
      </c>
      <c r="F203" s="250" t="s">
        <v>368</v>
      </c>
      <c r="G203" s="251" t="s">
        <v>246</v>
      </c>
      <c r="H203" s="252">
        <v>138</v>
      </c>
      <c r="I203" s="253"/>
      <c r="J203" s="254">
        <f>ROUND(I203*H203,2)</f>
        <v>0</v>
      </c>
      <c r="K203" s="255"/>
      <c r="L203" s="256"/>
      <c r="M203" s="257" t="s">
        <v>19</v>
      </c>
      <c r="N203" s="258" t="s">
        <v>41</v>
      </c>
      <c r="O203" s="86"/>
      <c r="P203" s="217">
        <f>O203*H203</f>
        <v>0</v>
      </c>
      <c r="Q203" s="217">
        <v>0.0014</v>
      </c>
      <c r="R203" s="217">
        <f>Q203*H203</f>
        <v>0.19320000000000001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168</v>
      </c>
      <c r="AT203" s="219" t="s">
        <v>174</v>
      </c>
      <c r="AU203" s="219" t="s">
        <v>139</v>
      </c>
      <c r="AY203" s="19" t="s">
        <v>122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78</v>
      </c>
      <c r="BK203" s="220">
        <f>ROUND(I203*H203,2)</f>
        <v>0</v>
      </c>
      <c r="BL203" s="19" t="s">
        <v>128</v>
      </c>
      <c r="BM203" s="219" t="s">
        <v>722</v>
      </c>
    </row>
    <row r="204" s="15" customFormat="1">
      <c r="A204" s="15"/>
      <c r="B204" s="259"/>
      <c r="C204" s="260"/>
      <c r="D204" s="221" t="s">
        <v>132</v>
      </c>
      <c r="E204" s="261" t="s">
        <v>19</v>
      </c>
      <c r="F204" s="262" t="s">
        <v>723</v>
      </c>
      <c r="G204" s="260"/>
      <c r="H204" s="261" t="s">
        <v>19</v>
      </c>
      <c r="I204" s="263"/>
      <c r="J204" s="260"/>
      <c r="K204" s="260"/>
      <c r="L204" s="264"/>
      <c r="M204" s="265"/>
      <c r="N204" s="266"/>
      <c r="O204" s="266"/>
      <c r="P204" s="266"/>
      <c r="Q204" s="266"/>
      <c r="R204" s="266"/>
      <c r="S204" s="266"/>
      <c r="T204" s="26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8" t="s">
        <v>132</v>
      </c>
      <c r="AU204" s="268" t="s">
        <v>139</v>
      </c>
      <c r="AV204" s="15" t="s">
        <v>78</v>
      </c>
      <c r="AW204" s="15" t="s">
        <v>32</v>
      </c>
      <c r="AX204" s="15" t="s">
        <v>70</v>
      </c>
      <c r="AY204" s="268" t="s">
        <v>122</v>
      </c>
    </row>
    <row r="205" s="13" customFormat="1">
      <c r="A205" s="13"/>
      <c r="B205" s="226"/>
      <c r="C205" s="227"/>
      <c r="D205" s="221" t="s">
        <v>132</v>
      </c>
      <c r="E205" s="228" t="s">
        <v>19</v>
      </c>
      <c r="F205" s="229" t="s">
        <v>724</v>
      </c>
      <c r="G205" s="227"/>
      <c r="H205" s="230">
        <v>138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132</v>
      </c>
      <c r="AU205" s="236" t="s">
        <v>139</v>
      </c>
      <c r="AV205" s="13" t="s">
        <v>80</v>
      </c>
      <c r="AW205" s="13" t="s">
        <v>32</v>
      </c>
      <c r="AX205" s="13" t="s">
        <v>70</v>
      </c>
      <c r="AY205" s="236" t="s">
        <v>122</v>
      </c>
    </row>
    <row r="206" s="14" customFormat="1">
      <c r="A206" s="14"/>
      <c r="B206" s="237"/>
      <c r="C206" s="238"/>
      <c r="D206" s="221" t="s">
        <v>132</v>
      </c>
      <c r="E206" s="239" t="s">
        <v>19</v>
      </c>
      <c r="F206" s="240" t="s">
        <v>134</v>
      </c>
      <c r="G206" s="238"/>
      <c r="H206" s="241">
        <v>138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132</v>
      </c>
      <c r="AU206" s="247" t="s">
        <v>139</v>
      </c>
      <c r="AV206" s="14" t="s">
        <v>128</v>
      </c>
      <c r="AW206" s="14" t="s">
        <v>32</v>
      </c>
      <c r="AX206" s="14" t="s">
        <v>78</v>
      </c>
      <c r="AY206" s="247" t="s">
        <v>122</v>
      </c>
    </row>
    <row r="207" s="2" customFormat="1" ht="16.5" customHeight="1">
      <c r="A207" s="40"/>
      <c r="B207" s="41"/>
      <c r="C207" s="207" t="s">
        <v>342</v>
      </c>
      <c r="D207" s="207" t="s">
        <v>124</v>
      </c>
      <c r="E207" s="208" t="s">
        <v>337</v>
      </c>
      <c r="F207" s="209" t="s">
        <v>338</v>
      </c>
      <c r="G207" s="210" t="s">
        <v>225</v>
      </c>
      <c r="H207" s="211">
        <v>1217</v>
      </c>
      <c r="I207" s="212"/>
      <c r="J207" s="213">
        <f>ROUND(I207*H207,2)</f>
        <v>0</v>
      </c>
      <c r="K207" s="214"/>
      <c r="L207" s="46"/>
      <c r="M207" s="215" t="s">
        <v>19</v>
      </c>
      <c r="N207" s="216" t="s">
        <v>41</v>
      </c>
      <c r="O207" s="86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9" t="s">
        <v>128</v>
      </c>
      <c r="AT207" s="219" t="s">
        <v>124</v>
      </c>
      <c r="AU207" s="219" t="s">
        <v>139</v>
      </c>
      <c r="AY207" s="19" t="s">
        <v>122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9" t="s">
        <v>78</v>
      </c>
      <c r="BK207" s="220">
        <f>ROUND(I207*H207,2)</f>
        <v>0</v>
      </c>
      <c r="BL207" s="19" t="s">
        <v>128</v>
      </c>
      <c r="BM207" s="219" t="s">
        <v>725</v>
      </c>
    </row>
    <row r="208" s="2" customFormat="1">
      <c r="A208" s="40"/>
      <c r="B208" s="41"/>
      <c r="C208" s="42"/>
      <c r="D208" s="221" t="s">
        <v>130</v>
      </c>
      <c r="E208" s="42"/>
      <c r="F208" s="222" t="s">
        <v>340</v>
      </c>
      <c r="G208" s="42"/>
      <c r="H208" s="42"/>
      <c r="I208" s="223"/>
      <c r="J208" s="42"/>
      <c r="K208" s="42"/>
      <c r="L208" s="46"/>
      <c r="M208" s="224"/>
      <c r="N208" s="225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130</v>
      </c>
      <c r="AU208" s="19" t="s">
        <v>139</v>
      </c>
    </row>
    <row r="209" s="13" customFormat="1">
      <c r="A209" s="13"/>
      <c r="B209" s="226"/>
      <c r="C209" s="227"/>
      <c r="D209" s="221" t="s">
        <v>132</v>
      </c>
      <c r="E209" s="228" t="s">
        <v>19</v>
      </c>
      <c r="F209" s="229" t="s">
        <v>726</v>
      </c>
      <c r="G209" s="227"/>
      <c r="H209" s="230">
        <v>1217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132</v>
      </c>
      <c r="AU209" s="236" t="s">
        <v>139</v>
      </c>
      <c r="AV209" s="13" t="s">
        <v>80</v>
      </c>
      <c r="AW209" s="13" t="s">
        <v>32</v>
      </c>
      <c r="AX209" s="13" t="s">
        <v>70</v>
      </c>
      <c r="AY209" s="236" t="s">
        <v>122</v>
      </c>
    </row>
    <row r="210" s="14" customFormat="1">
      <c r="A210" s="14"/>
      <c r="B210" s="237"/>
      <c r="C210" s="238"/>
      <c r="D210" s="221" t="s">
        <v>132</v>
      </c>
      <c r="E210" s="239" t="s">
        <v>19</v>
      </c>
      <c r="F210" s="240" t="s">
        <v>134</v>
      </c>
      <c r="G210" s="238"/>
      <c r="H210" s="241">
        <v>1217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7" t="s">
        <v>132</v>
      </c>
      <c r="AU210" s="247" t="s">
        <v>139</v>
      </c>
      <c r="AV210" s="14" t="s">
        <v>128</v>
      </c>
      <c r="AW210" s="14" t="s">
        <v>32</v>
      </c>
      <c r="AX210" s="14" t="s">
        <v>78</v>
      </c>
      <c r="AY210" s="247" t="s">
        <v>122</v>
      </c>
    </row>
    <row r="211" s="2" customFormat="1" ht="16.5" customHeight="1">
      <c r="A211" s="40"/>
      <c r="B211" s="41"/>
      <c r="C211" s="207" t="s">
        <v>349</v>
      </c>
      <c r="D211" s="207" t="s">
        <v>124</v>
      </c>
      <c r="E211" s="208" t="s">
        <v>343</v>
      </c>
      <c r="F211" s="209" t="s">
        <v>344</v>
      </c>
      <c r="G211" s="210" t="s">
        <v>147</v>
      </c>
      <c r="H211" s="211">
        <v>1062.585</v>
      </c>
      <c r="I211" s="212"/>
      <c r="J211" s="213">
        <f>ROUND(I211*H211,2)</f>
        <v>0</v>
      </c>
      <c r="K211" s="214"/>
      <c r="L211" s="46"/>
      <c r="M211" s="215" t="s">
        <v>19</v>
      </c>
      <c r="N211" s="216" t="s">
        <v>41</v>
      </c>
      <c r="O211" s="86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9" t="s">
        <v>128</v>
      </c>
      <c r="AT211" s="219" t="s">
        <v>124</v>
      </c>
      <c r="AU211" s="219" t="s">
        <v>139</v>
      </c>
      <c r="AY211" s="19" t="s">
        <v>122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9" t="s">
        <v>78</v>
      </c>
      <c r="BK211" s="220">
        <f>ROUND(I211*H211,2)</f>
        <v>0</v>
      </c>
      <c r="BL211" s="19" t="s">
        <v>128</v>
      </c>
      <c r="BM211" s="219" t="s">
        <v>727</v>
      </c>
    </row>
    <row r="212" s="13" customFormat="1">
      <c r="A212" s="13"/>
      <c r="B212" s="226"/>
      <c r="C212" s="227"/>
      <c r="D212" s="221" t="s">
        <v>132</v>
      </c>
      <c r="E212" s="228" t="s">
        <v>19</v>
      </c>
      <c r="F212" s="229" t="s">
        <v>728</v>
      </c>
      <c r="G212" s="227"/>
      <c r="H212" s="230">
        <v>175.31999999999999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132</v>
      </c>
      <c r="AU212" s="236" t="s">
        <v>139</v>
      </c>
      <c r="AV212" s="13" t="s">
        <v>80</v>
      </c>
      <c r="AW212" s="13" t="s">
        <v>32</v>
      </c>
      <c r="AX212" s="13" t="s">
        <v>70</v>
      </c>
      <c r="AY212" s="236" t="s">
        <v>122</v>
      </c>
    </row>
    <row r="213" s="13" customFormat="1">
      <c r="A213" s="13"/>
      <c r="B213" s="226"/>
      <c r="C213" s="227"/>
      <c r="D213" s="221" t="s">
        <v>132</v>
      </c>
      <c r="E213" s="228" t="s">
        <v>19</v>
      </c>
      <c r="F213" s="229" t="s">
        <v>729</v>
      </c>
      <c r="G213" s="227"/>
      <c r="H213" s="230">
        <v>14.58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132</v>
      </c>
      <c r="AU213" s="236" t="s">
        <v>139</v>
      </c>
      <c r="AV213" s="13" t="s">
        <v>80</v>
      </c>
      <c r="AW213" s="13" t="s">
        <v>32</v>
      </c>
      <c r="AX213" s="13" t="s">
        <v>70</v>
      </c>
      <c r="AY213" s="236" t="s">
        <v>122</v>
      </c>
    </row>
    <row r="214" s="13" customFormat="1">
      <c r="A214" s="13"/>
      <c r="B214" s="226"/>
      <c r="C214" s="227"/>
      <c r="D214" s="221" t="s">
        <v>132</v>
      </c>
      <c r="E214" s="228" t="s">
        <v>19</v>
      </c>
      <c r="F214" s="229" t="s">
        <v>730</v>
      </c>
      <c r="G214" s="227"/>
      <c r="H214" s="230">
        <v>872.68499999999995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132</v>
      </c>
      <c r="AU214" s="236" t="s">
        <v>139</v>
      </c>
      <c r="AV214" s="13" t="s">
        <v>80</v>
      </c>
      <c r="AW214" s="13" t="s">
        <v>32</v>
      </c>
      <c r="AX214" s="13" t="s">
        <v>70</v>
      </c>
      <c r="AY214" s="236" t="s">
        <v>122</v>
      </c>
    </row>
    <row r="215" s="14" customFormat="1">
      <c r="A215" s="14"/>
      <c r="B215" s="237"/>
      <c r="C215" s="238"/>
      <c r="D215" s="221" t="s">
        <v>132</v>
      </c>
      <c r="E215" s="239" t="s">
        <v>19</v>
      </c>
      <c r="F215" s="240" t="s">
        <v>134</v>
      </c>
      <c r="G215" s="238"/>
      <c r="H215" s="241">
        <v>1062.585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132</v>
      </c>
      <c r="AU215" s="247" t="s">
        <v>139</v>
      </c>
      <c r="AV215" s="14" t="s">
        <v>128</v>
      </c>
      <c r="AW215" s="14" t="s">
        <v>32</v>
      </c>
      <c r="AX215" s="14" t="s">
        <v>78</v>
      </c>
      <c r="AY215" s="247" t="s">
        <v>122</v>
      </c>
    </row>
    <row r="216" s="2" customFormat="1" ht="16.5" customHeight="1">
      <c r="A216" s="40"/>
      <c r="B216" s="41"/>
      <c r="C216" s="207" t="s">
        <v>355</v>
      </c>
      <c r="D216" s="207" t="s">
        <v>124</v>
      </c>
      <c r="E216" s="208" t="s">
        <v>350</v>
      </c>
      <c r="F216" s="209" t="s">
        <v>351</v>
      </c>
      <c r="G216" s="210" t="s">
        <v>147</v>
      </c>
      <c r="H216" s="211">
        <v>1062.585</v>
      </c>
      <c r="I216" s="212"/>
      <c r="J216" s="213">
        <f>ROUND(I216*H216,2)</f>
        <v>0</v>
      </c>
      <c r="K216" s="214"/>
      <c r="L216" s="46"/>
      <c r="M216" s="215" t="s">
        <v>19</v>
      </c>
      <c r="N216" s="216" t="s">
        <v>41</v>
      </c>
      <c r="O216" s="86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9" t="s">
        <v>128</v>
      </c>
      <c r="AT216" s="219" t="s">
        <v>124</v>
      </c>
      <c r="AU216" s="219" t="s">
        <v>139</v>
      </c>
      <c r="AY216" s="19" t="s">
        <v>122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9" t="s">
        <v>78</v>
      </c>
      <c r="BK216" s="220">
        <f>ROUND(I216*H216,2)</f>
        <v>0</v>
      </c>
      <c r="BL216" s="19" t="s">
        <v>128</v>
      </c>
      <c r="BM216" s="219" t="s">
        <v>731</v>
      </c>
    </row>
    <row r="217" s="2" customFormat="1">
      <c r="A217" s="40"/>
      <c r="B217" s="41"/>
      <c r="C217" s="42"/>
      <c r="D217" s="221" t="s">
        <v>130</v>
      </c>
      <c r="E217" s="42"/>
      <c r="F217" s="222" t="s">
        <v>353</v>
      </c>
      <c r="G217" s="42"/>
      <c r="H217" s="42"/>
      <c r="I217" s="223"/>
      <c r="J217" s="42"/>
      <c r="K217" s="42"/>
      <c r="L217" s="46"/>
      <c r="M217" s="224"/>
      <c r="N217" s="225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130</v>
      </c>
      <c r="AU217" s="19" t="s">
        <v>139</v>
      </c>
    </row>
    <row r="218" s="16" customFormat="1" ht="20.88" customHeight="1">
      <c r="A218" s="16"/>
      <c r="B218" s="273"/>
      <c r="C218" s="274"/>
      <c r="D218" s="275" t="s">
        <v>69</v>
      </c>
      <c r="E218" s="275" t="s">
        <v>538</v>
      </c>
      <c r="F218" s="275" t="s">
        <v>539</v>
      </c>
      <c r="G218" s="274"/>
      <c r="H218" s="274"/>
      <c r="I218" s="276"/>
      <c r="J218" s="277">
        <f>BK218</f>
        <v>0</v>
      </c>
      <c r="K218" s="274"/>
      <c r="L218" s="278"/>
      <c r="M218" s="279"/>
      <c r="N218" s="280"/>
      <c r="O218" s="280"/>
      <c r="P218" s="281">
        <f>SUM(P219:P220)</f>
        <v>0</v>
      </c>
      <c r="Q218" s="280"/>
      <c r="R218" s="281">
        <f>SUM(R219:R220)</f>
        <v>0</v>
      </c>
      <c r="S218" s="280"/>
      <c r="T218" s="282">
        <f>SUM(T219:T220)</f>
        <v>0</v>
      </c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R218" s="283" t="s">
        <v>78</v>
      </c>
      <c r="AT218" s="284" t="s">
        <v>69</v>
      </c>
      <c r="AU218" s="284" t="s">
        <v>139</v>
      </c>
      <c r="AY218" s="283" t="s">
        <v>122</v>
      </c>
      <c r="BK218" s="285">
        <f>SUM(BK219:BK220)</f>
        <v>0</v>
      </c>
    </row>
    <row r="219" s="2" customFormat="1" ht="21.75" customHeight="1">
      <c r="A219" s="40"/>
      <c r="B219" s="41"/>
      <c r="C219" s="207" t="s">
        <v>361</v>
      </c>
      <c r="D219" s="207" t="s">
        <v>124</v>
      </c>
      <c r="E219" s="208" t="s">
        <v>540</v>
      </c>
      <c r="F219" s="209" t="s">
        <v>541</v>
      </c>
      <c r="G219" s="210" t="s">
        <v>409</v>
      </c>
      <c r="H219" s="211">
        <v>33.954000000000001</v>
      </c>
      <c r="I219" s="212"/>
      <c r="J219" s="213">
        <f>ROUND(I219*H219,2)</f>
        <v>0</v>
      </c>
      <c r="K219" s="214"/>
      <c r="L219" s="46"/>
      <c r="M219" s="215" t="s">
        <v>19</v>
      </c>
      <c r="N219" s="216" t="s">
        <v>41</v>
      </c>
      <c r="O219" s="86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9" t="s">
        <v>128</v>
      </c>
      <c r="AT219" s="219" t="s">
        <v>124</v>
      </c>
      <c r="AU219" s="219" t="s">
        <v>128</v>
      </c>
      <c r="AY219" s="19" t="s">
        <v>122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9" t="s">
        <v>78</v>
      </c>
      <c r="BK219" s="220">
        <f>ROUND(I219*H219,2)</f>
        <v>0</v>
      </c>
      <c r="BL219" s="19" t="s">
        <v>128</v>
      </c>
      <c r="BM219" s="219" t="s">
        <v>732</v>
      </c>
    </row>
    <row r="220" s="2" customFormat="1">
      <c r="A220" s="40"/>
      <c r="B220" s="41"/>
      <c r="C220" s="42"/>
      <c r="D220" s="221" t="s">
        <v>130</v>
      </c>
      <c r="E220" s="42"/>
      <c r="F220" s="222" t="s">
        <v>543</v>
      </c>
      <c r="G220" s="42"/>
      <c r="H220" s="42"/>
      <c r="I220" s="223"/>
      <c r="J220" s="42"/>
      <c r="K220" s="42"/>
      <c r="L220" s="46"/>
      <c r="M220" s="224"/>
      <c r="N220" s="225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130</v>
      </c>
      <c r="AU220" s="19" t="s">
        <v>128</v>
      </c>
    </row>
    <row r="221" s="12" customFormat="1" ht="22.8" customHeight="1">
      <c r="A221" s="12"/>
      <c r="B221" s="191"/>
      <c r="C221" s="192"/>
      <c r="D221" s="193" t="s">
        <v>69</v>
      </c>
      <c r="E221" s="205" t="s">
        <v>139</v>
      </c>
      <c r="F221" s="205" t="s">
        <v>354</v>
      </c>
      <c r="G221" s="192"/>
      <c r="H221" s="192"/>
      <c r="I221" s="195"/>
      <c r="J221" s="206">
        <f>BK221</f>
        <v>0</v>
      </c>
      <c r="K221" s="192"/>
      <c r="L221" s="197"/>
      <c r="M221" s="198"/>
      <c r="N221" s="199"/>
      <c r="O221" s="199"/>
      <c r="P221" s="200">
        <f>SUM(P222:P237)</f>
        <v>0</v>
      </c>
      <c r="Q221" s="199"/>
      <c r="R221" s="200">
        <f>SUM(R222:R237)</f>
        <v>8.6441199999999991</v>
      </c>
      <c r="S221" s="199"/>
      <c r="T221" s="201">
        <f>SUM(T222:T237)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2" t="s">
        <v>78</v>
      </c>
      <c r="AT221" s="203" t="s">
        <v>69</v>
      </c>
      <c r="AU221" s="203" t="s">
        <v>78</v>
      </c>
      <c r="AY221" s="202" t="s">
        <v>122</v>
      </c>
      <c r="BK221" s="204">
        <f>SUM(BK222:BK237)</f>
        <v>0</v>
      </c>
    </row>
    <row r="222" s="2" customFormat="1" ht="21.75" customHeight="1">
      <c r="A222" s="40"/>
      <c r="B222" s="41"/>
      <c r="C222" s="207" t="s">
        <v>366</v>
      </c>
      <c r="D222" s="207" t="s">
        <v>124</v>
      </c>
      <c r="E222" s="208" t="s">
        <v>356</v>
      </c>
      <c r="F222" s="209" t="s">
        <v>357</v>
      </c>
      <c r="G222" s="210" t="s">
        <v>246</v>
      </c>
      <c r="H222" s="211">
        <v>54</v>
      </c>
      <c r="I222" s="212"/>
      <c r="J222" s="213">
        <f>ROUND(I222*H222,2)</f>
        <v>0</v>
      </c>
      <c r="K222" s="214"/>
      <c r="L222" s="46"/>
      <c r="M222" s="215" t="s">
        <v>19</v>
      </c>
      <c r="N222" s="216" t="s">
        <v>41</v>
      </c>
      <c r="O222" s="86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9" t="s">
        <v>128</v>
      </c>
      <c r="AT222" s="219" t="s">
        <v>124</v>
      </c>
      <c r="AU222" s="219" t="s">
        <v>80</v>
      </c>
      <c r="AY222" s="19" t="s">
        <v>122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9" t="s">
        <v>78</v>
      </c>
      <c r="BK222" s="220">
        <f>ROUND(I222*H222,2)</f>
        <v>0</v>
      </c>
      <c r="BL222" s="19" t="s">
        <v>128</v>
      </c>
      <c r="BM222" s="219" t="s">
        <v>733</v>
      </c>
    </row>
    <row r="223" s="2" customFormat="1">
      <c r="A223" s="40"/>
      <c r="B223" s="41"/>
      <c r="C223" s="42"/>
      <c r="D223" s="221" t="s">
        <v>130</v>
      </c>
      <c r="E223" s="42"/>
      <c r="F223" s="222" t="s">
        <v>359</v>
      </c>
      <c r="G223" s="42"/>
      <c r="H223" s="42"/>
      <c r="I223" s="223"/>
      <c r="J223" s="42"/>
      <c r="K223" s="42"/>
      <c r="L223" s="46"/>
      <c r="M223" s="224"/>
      <c r="N223" s="22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130</v>
      </c>
      <c r="AU223" s="19" t="s">
        <v>80</v>
      </c>
    </row>
    <row r="224" s="13" customFormat="1">
      <c r="A224" s="13"/>
      <c r="B224" s="226"/>
      <c r="C224" s="227"/>
      <c r="D224" s="221" t="s">
        <v>132</v>
      </c>
      <c r="E224" s="228" t="s">
        <v>19</v>
      </c>
      <c r="F224" s="229" t="s">
        <v>734</v>
      </c>
      <c r="G224" s="227"/>
      <c r="H224" s="230">
        <v>54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132</v>
      </c>
      <c r="AU224" s="236" t="s">
        <v>80</v>
      </c>
      <c r="AV224" s="13" t="s">
        <v>80</v>
      </c>
      <c r="AW224" s="13" t="s">
        <v>32</v>
      </c>
      <c r="AX224" s="13" t="s">
        <v>70</v>
      </c>
      <c r="AY224" s="236" t="s">
        <v>122</v>
      </c>
    </row>
    <row r="225" s="14" customFormat="1">
      <c r="A225" s="14"/>
      <c r="B225" s="237"/>
      <c r="C225" s="238"/>
      <c r="D225" s="221" t="s">
        <v>132</v>
      </c>
      <c r="E225" s="239" t="s">
        <v>19</v>
      </c>
      <c r="F225" s="240" t="s">
        <v>134</v>
      </c>
      <c r="G225" s="238"/>
      <c r="H225" s="241">
        <v>54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132</v>
      </c>
      <c r="AU225" s="247" t="s">
        <v>80</v>
      </c>
      <c r="AV225" s="14" t="s">
        <v>128</v>
      </c>
      <c r="AW225" s="14" t="s">
        <v>32</v>
      </c>
      <c r="AX225" s="14" t="s">
        <v>78</v>
      </c>
      <c r="AY225" s="247" t="s">
        <v>122</v>
      </c>
    </row>
    <row r="226" s="2" customFormat="1" ht="16.5" customHeight="1">
      <c r="A226" s="40"/>
      <c r="B226" s="41"/>
      <c r="C226" s="248" t="s">
        <v>371</v>
      </c>
      <c r="D226" s="248" t="s">
        <v>174</v>
      </c>
      <c r="E226" s="249" t="s">
        <v>362</v>
      </c>
      <c r="F226" s="250" t="s">
        <v>363</v>
      </c>
      <c r="G226" s="251" t="s">
        <v>147</v>
      </c>
      <c r="H226" s="252">
        <v>0.74199999999999999</v>
      </c>
      <c r="I226" s="253"/>
      <c r="J226" s="254">
        <f>ROUND(I226*H226,2)</f>
        <v>0</v>
      </c>
      <c r="K226" s="255"/>
      <c r="L226" s="256"/>
      <c r="M226" s="257" t="s">
        <v>19</v>
      </c>
      <c r="N226" s="258" t="s">
        <v>41</v>
      </c>
      <c r="O226" s="86"/>
      <c r="P226" s="217">
        <f>O226*H226</f>
        <v>0</v>
      </c>
      <c r="Q226" s="217">
        <v>0.65000000000000002</v>
      </c>
      <c r="R226" s="217">
        <f>Q226*H226</f>
        <v>0.48230000000000001</v>
      </c>
      <c r="S226" s="217">
        <v>0</v>
      </c>
      <c r="T226" s="21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9" t="s">
        <v>168</v>
      </c>
      <c r="AT226" s="219" t="s">
        <v>174</v>
      </c>
      <c r="AU226" s="219" t="s">
        <v>80</v>
      </c>
      <c r="AY226" s="19" t="s">
        <v>122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9" t="s">
        <v>78</v>
      </c>
      <c r="BK226" s="220">
        <f>ROUND(I226*H226,2)</f>
        <v>0</v>
      </c>
      <c r="BL226" s="19" t="s">
        <v>128</v>
      </c>
      <c r="BM226" s="219" t="s">
        <v>735</v>
      </c>
    </row>
    <row r="227" s="13" customFormat="1">
      <c r="A227" s="13"/>
      <c r="B227" s="226"/>
      <c r="C227" s="227"/>
      <c r="D227" s="221" t="s">
        <v>132</v>
      </c>
      <c r="E227" s="228" t="s">
        <v>19</v>
      </c>
      <c r="F227" s="229" t="s">
        <v>736</v>
      </c>
      <c r="G227" s="227"/>
      <c r="H227" s="230">
        <v>0.74199999999999999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132</v>
      </c>
      <c r="AU227" s="236" t="s">
        <v>80</v>
      </c>
      <c r="AV227" s="13" t="s">
        <v>80</v>
      </c>
      <c r="AW227" s="13" t="s">
        <v>32</v>
      </c>
      <c r="AX227" s="13" t="s">
        <v>70</v>
      </c>
      <c r="AY227" s="236" t="s">
        <v>122</v>
      </c>
    </row>
    <row r="228" s="14" customFormat="1">
      <c r="A228" s="14"/>
      <c r="B228" s="237"/>
      <c r="C228" s="238"/>
      <c r="D228" s="221" t="s">
        <v>132</v>
      </c>
      <c r="E228" s="239" t="s">
        <v>19</v>
      </c>
      <c r="F228" s="240" t="s">
        <v>134</v>
      </c>
      <c r="G228" s="238"/>
      <c r="H228" s="241">
        <v>0.74199999999999999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132</v>
      </c>
      <c r="AU228" s="247" t="s">
        <v>80</v>
      </c>
      <c r="AV228" s="14" t="s">
        <v>128</v>
      </c>
      <c r="AW228" s="14" t="s">
        <v>32</v>
      </c>
      <c r="AX228" s="14" t="s">
        <v>78</v>
      </c>
      <c r="AY228" s="247" t="s">
        <v>122</v>
      </c>
    </row>
    <row r="229" s="2" customFormat="1" ht="33" customHeight="1">
      <c r="A229" s="40"/>
      <c r="B229" s="41"/>
      <c r="C229" s="207" t="s">
        <v>380</v>
      </c>
      <c r="D229" s="207" t="s">
        <v>124</v>
      </c>
      <c r="E229" s="208" t="s">
        <v>372</v>
      </c>
      <c r="F229" s="209" t="s">
        <v>373</v>
      </c>
      <c r="G229" s="210" t="s">
        <v>246</v>
      </c>
      <c r="H229" s="211">
        <v>864</v>
      </c>
      <c r="I229" s="212"/>
      <c r="J229" s="213">
        <f>ROUND(I229*H229,2)</f>
        <v>0</v>
      </c>
      <c r="K229" s="214"/>
      <c r="L229" s="46"/>
      <c r="M229" s="215" t="s">
        <v>19</v>
      </c>
      <c r="N229" s="216" t="s">
        <v>41</v>
      </c>
      <c r="O229" s="86"/>
      <c r="P229" s="217">
        <f>O229*H229</f>
        <v>0</v>
      </c>
      <c r="Q229" s="217">
        <v>0.0061999999999999998</v>
      </c>
      <c r="R229" s="217">
        <f>Q229*H229</f>
        <v>5.3567999999999998</v>
      </c>
      <c r="S229" s="217">
        <v>0</v>
      </c>
      <c r="T229" s="218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9" t="s">
        <v>128</v>
      </c>
      <c r="AT229" s="219" t="s">
        <v>124</v>
      </c>
      <c r="AU229" s="219" t="s">
        <v>80</v>
      </c>
      <c r="AY229" s="19" t="s">
        <v>122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9" t="s">
        <v>78</v>
      </c>
      <c r="BK229" s="220">
        <f>ROUND(I229*H229,2)</f>
        <v>0</v>
      </c>
      <c r="BL229" s="19" t="s">
        <v>128</v>
      </c>
      <c r="BM229" s="219" t="s">
        <v>737</v>
      </c>
    </row>
    <row r="230" s="2" customFormat="1">
      <c r="A230" s="40"/>
      <c r="B230" s="41"/>
      <c r="C230" s="42"/>
      <c r="D230" s="221" t="s">
        <v>130</v>
      </c>
      <c r="E230" s="42"/>
      <c r="F230" s="222" t="s">
        <v>375</v>
      </c>
      <c r="G230" s="42"/>
      <c r="H230" s="42"/>
      <c r="I230" s="223"/>
      <c r="J230" s="42"/>
      <c r="K230" s="42"/>
      <c r="L230" s="46"/>
      <c r="M230" s="224"/>
      <c r="N230" s="225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130</v>
      </c>
      <c r="AU230" s="19" t="s">
        <v>80</v>
      </c>
    </row>
    <row r="231" s="13" customFormat="1">
      <c r="A231" s="13"/>
      <c r="B231" s="226"/>
      <c r="C231" s="227"/>
      <c r="D231" s="221" t="s">
        <v>132</v>
      </c>
      <c r="E231" s="228" t="s">
        <v>19</v>
      </c>
      <c r="F231" s="229" t="s">
        <v>738</v>
      </c>
      <c r="G231" s="227"/>
      <c r="H231" s="230">
        <v>864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132</v>
      </c>
      <c r="AU231" s="236" t="s">
        <v>80</v>
      </c>
      <c r="AV231" s="13" t="s">
        <v>80</v>
      </c>
      <c r="AW231" s="13" t="s">
        <v>32</v>
      </c>
      <c r="AX231" s="13" t="s">
        <v>70</v>
      </c>
      <c r="AY231" s="236" t="s">
        <v>122</v>
      </c>
    </row>
    <row r="232" s="14" customFormat="1">
      <c r="A232" s="14"/>
      <c r="B232" s="237"/>
      <c r="C232" s="238"/>
      <c r="D232" s="221" t="s">
        <v>132</v>
      </c>
      <c r="E232" s="239" t="s">
        <v>19</v>
      </c>
      <c r="F232" s="240" t="s">
        <v>134</v>
      </c>
      <c r="G232" s="238"/>
      <c r="H232" s="241">
        <v>864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7" t="s">
        <v>132</v>
      </c>
      <c r="AU232" s="247" t="s">
        <v>80</v>
      </c>
      <c r="AV232" s="14" t="s">
        <v>128</v>
      </c>
      <c r="AW232" s="14" t="s">
        <v>32</v>
      </c>
      <c r="AX232" s="14" t="s">
        <v>78</v>
      </c>
      <c r="AY232" s="247" t="s">
        <v>122</v>
      </c>
    </row>
    <row r="233" s="2" customFormat="1" ht="16.5" customHeight="1">
      <c r="A233" s="40"/>
      <c r="B233" s="41"/>
      <c r="C233" s="207" t="s">
        <v>385</v>
      </c>
      <c r="D233" s="207" t="s">
        <v>124</v>
      </c>
      <c r="E233" s="208" t="s">
        <v>381</v>
      </c>
      <c r="F233" s="209" t="s">
        <v>382</v>
      </c>
      <c r="G233" s="210" t="s">
        <v>246</v>
      </c>
      <c r="H233" s="211">
        <v>36</v>
      </c>
      <c r="I233" s="212"/>
      <c r="J233" s="213">
        <f>ROUND(I233*H233,2)</f>
        <v>0</v>
      </c>
      <c r="K233" s="214"/>
      <c r="L233" s="46"/>
      <c r="M233" s="215" t="s">
        <v>19</v>
      </c>
      <c r="N233" s="216" t="s">
        <v>41</v>
      </c>
      <c r="O233" s="86"/>
      <c r="P233" s="217">
        <f>O233*H233</f>
        <v>0</v>
      </c>
      <c r="Q233" s="217">
        <v>0.064519999999999994</v>
      </c>
      <c r="R233" s="217">
        <f>Q233*H233</f>
        <v>2.3227199999999999</v>
      </c>
      <c r="S233" s="217">
        <v>0</v>
      </c>
      <c r="T233" s="218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9" t="s">
        <v>128</v>
      </c>
      <c r="AT233" s="219" t="s">
        <v>124</v>
      </c>
      <c r="AU233" s="219" t="s">
        <v>80</v>
      </c>
      <c r="AY233" s="19" t="s">
        <v>122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9" t="s">
        <v>78</v>
      </c>
      <c r="BK233" s="220">
        <f>ROUND(I233*H233,2)</f>
        <v>0</v>
      </c>
      <c r="BL233" s="19" t="s">
        <v>128</v>
      </c>
      <c r="BM233" s="219" t="s">
        <v>739</v>
      </c>
    </row>
    <row r="234" s="2" customFormat="1">
      <c r="A234" s="40"/>
      <c r="B234" s="41"/>
      <c r="C234" s="42"/>
      <c r="D234" s="221" t="s">
        <v>130</v>
      </c>
      <c r="E234" s="42"/>
      <c r="F234" s="222" t="s">
        <v>375</v>
      </c>
      <c r="G234" s="42"/>
      <c r="H234" s="42"/>
      <c r="I234" s="223"/>
      <c r="J234" s="42"/>
      <c r="K234" s="42"/>
      <c r="L234" s="46"/>
      <c r="M234" s="224"/>
      <c r="N234" s="225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130</v>
      </c>
      <c r="AU234" s="19" t="s">
        <v>80</v>
      </c>
    </row>
    <row r="235" s="13" customFormat="1">
      <c r="A235" s="13"/>
      <c r="B235" s="226"/>
      <c r="C235" s="227"/>
      <c r="D235" s="221" t="s">
        <v>132</v>
      </c>
      <c r="E235" s="228" t="s">
        <v>19</v>
      </c>
      <c r="F235" s="229" t="s">
        <v>740</v>
      </c>
      <c r="G235" s="227"/>
      <c r="H235" s="230">
        <v>36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132</v>
      </c>
      <c r="AU235" s="236" t="s">
        <v>80</v>
      </c>
      <c r="AV235" s="13" t="s">
        <v>80</v>
      </c>
      <c r="AW235" s="13" t="s">
        <v>32</v>
      </c>
      <c r="AX235" s="13" t="s">
        <v>70</v>
      </c>
      <c r="AY235" s="236" t="s">
        <v>122</v>
      </c>
    </row>
    <row r="236" s="14" customFormat="1">
      <c r="A236" s="14"/>
      <c r="B236" s="237"/>
      <c r="C236" s="238"/>
      <c r="D236" s="221" t="s">
        <v>132</v>
      </c>
      <c r="E236" s="239" t="s">
        <v>19</v>
      </c>
      <c r="F236" s="240" t="s">
        <v>134</v>
      </c>
      <c r="G236" s="238"/>
      <c r="H236" s="241">
        <v>36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132</v>
      </c>
      <c r="AU236" s="247" t="s">
        <v>80</v>
      </c>
      <c r="AV236" s="14" t="s">
        <v>128</v>
      </c>
      <c r="AW236" s="14" t="s">
        <v>32</v>
      </c>
      <c r="AX236" s="14" t="s">
        <v>78</v>
      </c>
      <c r="AY236" s="247" t="s">
        <v>122</v>
      </c>
    </row>
    <row r="237" s="2" customFormat="1" ht="21.75" customHeight="1">
      <c r="A237" s="40"/>
      <c r="B237" s="41"/>
      <c r="C237" s="207" t="s">
        <v>391</v>
      </c>
      <c r="D237" s="207" t="s">
        <v>124</v>
      </c>
      <c r="E237" s="208" t="s">
        <v>386</v>
      </c>
      <c r="F237" s="209" t="s">
        <v>387</v>
      </c>
      <c r="G237" s="210" t="s">
        <v>388</v>
      </c>
      <c r="H237" s="211">
        <v>27</v>
      </c>
      <c r="I237" s="212"/>
      <c r="J237" s="213">
        <f>ROUND(I237*H237,2)</f>
        <v>0</v>
      </c>
      <c r="K237" s="214"/>
      <c r="L237" s="46"/>
      <c r="M237" s="286" t="s">
        <v>19</v>
      </c>
      <c r="N237" s="287" t="s">
        <v>41</v>
      </c>
      <c r="O237" s="271"/>
      <c r="P237" s="288">
        <f>O237*H237</f>
        <v>0</v>
      </c>
      <c r="Q237" s="288">
        <v>0</v>
      </c>
      <c r="R237" s="288">
        <f>Q237*H237</f>
        <v>0</v>
      </c>
      <c r="S237" s="288">
        <v>0</v>
      </c>
      <c r="T237" s="289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9" t="s">
        <v>128</v>
      </c>
      <c r="AT237" s="219" t="s">
        <v>124</v>
      </c>
      <c r="AU237" s="219" t="s">
        <v>80</v>
      </c>
      <c r="AY237" s="19" t="s">
        <v>122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9" t="s">
        <v>78</v>
      </c>
      <c r="BK237" s="220">
        <f>ROUND(I237*H237,2)</f>
        <v>0</v>
      </c>
      <c r="BL237" s="19" t="s">
        <v>128</v>
      </c>
      <c r="BM237" s="219" t="s">
        <v>741</v>
      </c>
    </row>
    <row r="238" s="2" customFormat="1" ht="6.96" customHeight="1">
      <c r="A238" s="40"/>
      <c r="B238" s="61"/>
      <c r="C238" s="62"/>
      <c r="D238" s="62"/>
      <c r="E238" s="62"/>
      <c r="F238" s="62"/>
      <c r="G238" s="62"/>
      <c r="H238" s="62"/>
      <c r="I238" s="62"/>
      <c r="J238" s="62"/>
      <c r="K238" s="62"/>
      <c r="L238" s="46"/>
      <c r="M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</row>
  </sheetData>
  <sheetProtection sheet="1" autoFilter="0" formatColumns="0" formatRows="0" objects="1" scenarios="1" spinCount="100000" saltValue="WdEwKbXvtpAkHaroi0nRsXAi7WHkQDw4W7Hpt82mu1R40WGnSupliLCB21lTbz47oah3A4vexL2XIqGgt5bWVA==" hashValue="hki1aqTp2j6ifexjpIem7qEG+O1/UjA6F+X74K3nZj8bmMaHO1JWjWri5PlxqeN1KHMeBp/lOfB+yvFzSNb2Mw==" algorithmName="SHA-512" password="CC35"/>
  <autoFilter ref="C83:K23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94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společných zařízení v k.ú. Stará Ves u Přerova - etapa I.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742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19. 5. 2020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ROUND(J79,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ROUND((SUM(BE79:BE92)),  2)</f>
        <v>0</v>
      </c>
      <c r="G33" s="40"/>
      <c r="H33" s="40"/>
      <c r="I33" s="150">
        <v>0.20999999999999999</v>
      </c>
      <c r="J33" s="149">
        <f>ROUND(((SUM(BE79:BE92))*I33),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ROUND((SUM(BF79:BF92)),  2)</f>
        <v>0</v>
      </c>
      <c r="G34" s="40"/>
      <c r="H34" s="40"/>
      <c r="I34" s="150">
        <v>0.14999999999999999</v>
      </c>
      <c r="J34" s="149">
        <f>ROUND(((SUM(BF79:BF92))*I34),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ROUND((SUM(BG79:BG92)),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ROUND((SUM(BH79:BH92)),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ROUND((SUM(BI79:BI92)),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společných zařízení v k.ú. Stará Ves u Přerova - etapa I.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02/20/00 - Vedlejší a ostaní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Stará Ves u Přerova</v>
      </c>
      <c r="G52" s="42"/>
      <c r="H52" s="42"/>
      <c r="I52" s="34" t="s">
        <v>23</v>
      </c>
      <c r="J52" s="74" t="str">
        <f>IF(J12="","",J12)</f>
        <v>19. 5. 2020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J79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2" customFormat="1" ht="21.84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3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5" s="2" customFormat="1" ht="6.96" customHeight="1">
      <c r="A65" s="40"/>
      <c r="B65" s="63"/>
      <c r="C65" s="64"/>
      <c r="D65" s="64"/>
      <c r="E65" s="64"/>
      <c r="F65" s="64"/>
      <c r="G65" s="64"/>
      <c r="H65" s="64"/>
      <c r="I65" s="64"/>
      <c r="J65" s="64"/>
      <c r="K65" s="64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24.96" customHeight="1">
      <c r="A66" s="40"/>
      <c r="B66" s="41"/>
      <c r="C66" s="25" t="s">
        <v>107</v>
      </c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12" customHeight="1">
      <c r="A68" s="40"/>
      <c r="B68" s="41"/>
      <c r="C68" s="34" t="s">
        <v>16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6.5" customHeight="1">
      <c r="A69" s="40"/>
      <c r="B69" s="41"/>
      <c r="C69" s="42"/>
      <c r="D69" s="42"/>
      <c r="E69" s="162" t="str">
        <f>E7</f>
        <v>Realizace společných zařízení v k.ú. Stará Ves u Přerova - etapa I.</v>
      </c>
      <c r="F69" s="34"/>
      <c r="G69" s="34"/>
      <c r="H69" s="34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95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71" t="str">
        <f>E9</f>
        <v>02/20/00 - Vedlejší a ostaní náklady</v>
      </c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21</v>
      </c>
      <c r="D73" s="42"/>
      <c r="E73" s="42"/>
      <c r="F73" s="29" t="str">
        <f>F12</f>
        <v>Stará Ves u Přerova</v>
      </c>
      <c r="G73" s="42"/>
      <c r="H73" s="42"/>
      <c r="I73" s="34" t="s">
        <v>23</v>
      </c>
      <c r="J73" s="74" t="str">
        <f>IF(J12="","",J12)</f>
        <v>19. 5. 2020</v>
      </c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5.15" customHeight="1">
      <c r="A75" s="40"/>
      <c r="B75" s="41"/>
      <c r="C75" s="34" t="s">
        <v>25</v>
      </c>
      <c r="D75" s="42"/>
      <c r="E75" s="42"/>
      <c r="F75" s="29" t="str">
        <f>E15</f>
        <v xml:space="preserve"> </v>
      </c>
      <c r="G75" s="42"/>
      <c r="H75" s="42"/>
      <c r="I75" s="34" t="s">
        <v>31</v>
      </c>
      <c r="J75" s="38" t="str">
        <f>E21</f>
        <v xml:space="preserve"> 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29</v>
      </c>
      <c r="D76" s="42"/>
      <c r="E76" s="42"/>
      <c r="F76" s="29" t="str">
        <f>IF(E18="","",E18)</f>
        <v>Vyplň údaj</v>
      </c>
      <c r="G76" s="42"/>
      <c r="H76" s="42"/>
      <c r="I76" s="34" t="s">
        <v>33</v>
      </c>
      <c r="J76" s="38" t="str">
        <f>E24</f>
        <v xml:space="preserve"> 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0.32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1" customFormat="1" ht="29.28" customHeight="1">
      <c r="A78" s="179"/>
      <c r="B78" s="180"/>
      <c r="C78" s="181" t="s">
        <v>108</v>
      </c>
      <c r="D78" s="182" t="s">
        <v>55</v>
      </c>
      <c r="E78" s="182" t="s">
        <v>51</v>
      </c>
      <c r="F78" s="182" t="s">
        <v>52</v>
      </c>
      <c r="G78" s="182" t="s">
        <v>109</v>
      </c>
      <c r="H78" s="182" t="s">
        <v>110</v>
      </c>
      <c r="I78" s="182" t="s">
        <v>111</v>
      </c>
      <c r="J78" s="183" t="s">
        <v>99</v>
      </c>
      <c r="K78" s="184" t="s">
        <v>112</v>
      </c>
      <c r="L78" s="185"/>
      <c r="M78" s="94" t="s">
        <v>19</v>
      </c>
      <c r="N78" s="95" t="s">
        <v>40</v>
      </c>
      <c r="O78" s="95" t="s">
        <v>113</v>
      </c>
      <c r="P78" s="95" t="s">
        <v>114</v>
      </c>
      <c r="Q78" s="95" t="s">
        <v>115</v>
      </c>
      <c r="R78" s="95" t="s">
        <v>116</v>
      </c>
      <c r="S78" s="95" t="s">
        <v>117</v>
      </c>
      <c r="T78" s="96" t="s">
        <v>118</v>
      </c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</row>
    <row r="79" s="2" customFormat="1" ht="22.8" customHeight="1">
      <c r="A79" s="40"/>
      <c r="B79" s="41"/>
      <c r="C79" s="101" t="s">
        <v>119</v>
      </c>
      <c r="D79" s="42"/>
      <c r="E79" s="42"/>
      <c r="F79" s="42"/>
      <c r="G79" s="42"/>
      <c r="H79" s="42"/>
      <c r="I79" s="42"/>
      <c r="J79" s="186">
        <f>BK79</f>
        <v>0</v>
      </c>
      <c r="K79" s="42"/>
      <c r="L79" s="46"/>
      <c r="M79" s="97"/>
      <c r="N79" s="187"/>
      <c r="O79" s="98"/>
      <c r="P79" s="188">
        <f>SUM(P80:P92)</f>
        <v>0</v>
      </c>
      <c r="Q79" s="98"/>
      <c r="R79" s="188">
        <f>SUM(R80:R92)</f>
        <v>0</v>
      </c>
      <c r="S79" s="98"/>
      <c r="T79" s="189">
        <f>SUM(T80:T92)</f>
        <v>0</v>
      </c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T79" s="19" t="s">
        <v>69</v>
      </c>
      <c r="AU79" s="19" t="s">
        <v>100</v>
      </c>
      <c r="BK79" s="190">
        <f>SUM(BK80:BK92)</f>
        <v>0</v>
      </c>
    </row>
    <row r="80" s="2" customFormat="1" ht="21.75" customHeight="1">
      <c r="A80" s="40"/>
      <c r="B80" s="41"/>
      <c r="C80" s="207" t="s">
        <v>78</v>
      </c>
      <c r="D80" s="207" t="s">
        <v>124</v>
      </c>
      <c r="E80" s="208" t="s">
        <v>743</v>
      </c>
      <c r="F80" s="209" t="s">
        <v>744</v>
      </c>
      <c r="G80" s="210" t="s">
        <v>745</v>
      </c>
      <c r="H80" s="211">
        <v>1</v>
      </c>
      <c r="I80" s="212"/>
      <c r="J80" s="213">
        <f>ROUND(I80*H80,2)</f>
        <v>0</v>
      </c>
      <c r="K80" s="214"/>
      <c r="L80" s="46"/>
      <c r="M80" s="215" t="s">
        <v>19</v>
      </c>
      <c r="N80" s="216" t="s">
        <v>41</v>
      </c>
      <c r="O80" s="86"/>
      <c r="P80" s="217">
        <f>O80*H80</f>
        <v>0</v>
      </c>
      <c r="Q80" s="217">
        <v>0</v>
      </c>
      <c r="R80" s="217">
        <f>Q80*H80</f>
        <v>0</v>
      </c>
      <c r="S80" s="217">
        <v>0</v>
      </c>
      <c r="T80" s="218">
        <f>S80*H80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R80" s="219" t="s">
        <v>128</v>
      </c>
      <c r="AT80" s="219" t="s">
        <v>124</v>
      </c>
      <c r="AU80" s="219" t="s">
        <v>70</v>
      </c>
      <c r="AY80" s="19" t="s">
        <v>122</v>
      </c>
      <c r="BE80" s="220">
        <f>IF(N80="základní",J80,0)</f>
        <v>0</v>
      </c>
      <c r="BF80" s="220">
        <f>IF(N80="snížená",J80,0)</f>
        <v>0</v>
      </c>
      <c r="BG80" s="220">
        <f>IF(N80="zákl. přenesená",J80,0)</f>
        <v>0</v>
      </c>
      <c r="BH80" s="220">
        <f>IF(N80="sníž. přenesená",J80,0)</f>
        <v>0</v>
      </c>
      <c r="BI80" s="220">
        <f>IF(N80="nulová",J80,0)</f>
        <v>0</v>
      </c>
      <c r="BJ80" s="19" t="s">
        <v>78</v>
      </c>
      <c r="BK80" s="220">
        <f>ROUND(I80*H80,2)</f>
        <v>0</v>
      </c>
      <c r="BL80" s="19" t="s">
        <v>128</v>
      </c>
      <c r="BM80" s="219" t="s">
        <v>746</v>
      </c>
    </row>
    <row r="81" s="2" customFormat="1" ht="16.5" customHeight="1">
      <c r="A81" s="40"/>
      <c r="B81" s="41"/>
      <c r="C81" s="207" t="s">
        <v>80</v>
      </c>
      <c r="D81" s="207" t="s">
        <v>124</v>
      </c>
      <c r="E81" s="208" t="s">
        <v>747</v>
      </c>
      <c r="F81" s="209" t="s">
        <v>748</v>
      </c>
      <c r="G81" s="210" t="s">
        <v>745</v>
      </c>
      <c r="H81" s="211">
        <v>1</v>
      </c>
      <c r="I81" s="212"/>
      <c r="J81" s="213">
        <f>ROUND(I81*H81,2)</f>
        <v>0</v>
      </c>
      <c r="K81" s="214"/>
      <c r="L81" s="46"/>
      <c r="M81" s="215" t="s">
        <v>19</v>
      </c>
      <c r="N81" s="216" t="s">
        <v>41</v>
      </c>
      <c r="O81" s="86"/>
      <c r="P81" s="217">
        <f>O81*H81</f>
        <v>0</v>
      </c>
      <c r="Q81" s="217">
        <v>0</v>
      </c>
      <c r="R81" s="217">
        <f>Q81*H81</f>
        <v>0</v>
      </c>
      <c r="S81" s="217">
        <v>0</v>
      </c>
      <c r="T81" s="218">
        <f>S81*H81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R81" s="219" t="s">
        <v>128</v>
      </c>
      <c r="AT81" s="219" t="s">
        <v>124</v>
      </c>
      <c r="AU81" s="219" t="s">
        <v>70</v>
      </c>
      <c r="AY81" s="19" t="s">
        <v>122</v>
      </c>
      <c r="BE81" s="220">
        <f>IF(N81="základní",J81,0)</f>
        <v>0</v>
      </c>
      <c r="BF81" s="220">
        <f>IF(N81="snížená",J81,0)</f>
        <v>0</v>
      </c>
      <c r="BG81" s="220">
        <f>IF(N81="zákl. přenesená",J81,0)</f>
        <v>0</v>
      </c>
      <c r="BH81" s="220">
        <f>IF(N81="sníž. přenesená",J81,0)</f>
        <v>0</v>
      </c>
      <c r="BI81" s="220">
        <f>IF(N81="nulová",J81,0)</f>
        <v>0</v>
      </c>
      <c r="BJ81" s="19" t="s">
        <v>78</v>
      </c>
      <c r="BK81" s="220">
        <f>ROUND(I81*H81,2)</f>
        <v>0</v>
      </c>
      <c r="BL81" s="19" t="s">
        <v>128</v>
      </c>
      <c r="BM81" s="219" t="s">
        <v>749</v>
      </c>
    </row>
    <row r="82" s="2" customFormat="1" ht="16.5" customHeight="1">
      <c r="A82" s="40"/>
      <c r="B82" s="41"/>
      <c r="C82" s="207" t="s">
        <v>139</v>
      </c>
      <c r="D82" s="207" t="s">
        <v>124</v>
      </c>
      <c r="E82" s="208" t="s">
        <v>750</v>
      </c>
      <c r="F82" s="209" t="s">
        <v>751</v>
      </c>
      <c r="G82" s="210" t="s">
        <v>745</v>
      </c>
      <c r="H82" s="211">
        <v>1</v>
      </c>
      <c r="I82" s="212"/>
      <c r="J82" s="213">
        <f>ROUND(I82*H82,2)</f>
        <v>0</v>
      </c>
      <c r="K82" s="214"/>
      <c r="L82" s="46"/>
      <c r="M82" s="215" t="s">
        <v>19</v>
      </c>
      <c r="N82" s="216" t="s">
        <v>41</v>
      </c>
      <c r="O82" s="86"/>
      <c r="P82" s="217">
        <f>O82*H82</f>
        <v>0</v>
      </c>
      <c r="Q82" s="217">
        <v>0</v>
      </c>
      <c r="R82" s="217">
        <f>Q82*H82</f>
        <v>0</v>
      </c>
      <c r="S82" s="217">
        <v>0</v>
      </c>
      <c r="T82" s="21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9" t="s">
        <v>128</v>
      </c>
      <c r="AT82" s="219" t="s">
        <v>124</v>
      </c>
      <c r="AU82" s="219" t="s">
        <v>70</v>
      </c>
      <c r="AY82" s="19" t="s">
        <v>122</v>
      </c>
      <c r="BE82" s="220">
        <f>IF(N82="základní",J82,0)</f>
        <v>0</v>
      </c>
      <c r="BF82" s="220">
        <f>IF(N82="snížená",J82,0)</f>
        <v>0</v>
      </c>
      <c r="BG82" s="220">
        <f>IF(N82="zákl. přenesená",J82,0)</f>
        <v>0</v>
      </c>
      <c r="BH82" s="220">
        <f>IF(N82="sníž. přenesená",J82,0)</f>
        <v>0</v>
      </c>
      <c r="BI82" s="220">
        <f>IF(N82="nulová",J82,0)</f>
        <v>0</v>
      </c>
      <c r="BJ82" s="19" t="s">
        <v>78</v>
      </c>
      <c r="BK82" s="220">
        <f>ROUND(I82*H82,2)</f>
        <v>0</v>
      </c>
      <c r="BL82" s="19" t="s">
        <v>128</v>
      </c>
      <c r="BM82" s="219" t="s">
        <v>752</v>
      </c>
    </row>
    <row r="83" s="2" customFormat="1" ht="16.5" customHeight="1">
      <c r="A83" s="40"/>
      <c r="B83" s="41"/>
      <c r="C83" s="207" t="s">
        <v>128</v>
      </c>
      <c r="D83" s="207" t="s">
        <v>124</v>
      </c>
      <c r="E83" s="208" t="s">
        <v>753</v>
      </c>
      <c r="F83" s="209" t="s">
        <v>754</v>
      </c>
      <c r="G83" s="210" t="s">
        <v>745</v>
      </c>
      <c r="H83" s="211">
        <v>1</v>
      </c>
      <c r="I83" s="212"/>
      <c r="J83" s="213">
        <f>ROUND(I83*H83,2)</f>
        <v>0</v>
      </c>
      <c r="K83" s="214"/>
      <c r="L83" s="46"/>
      <c r="M83" s="215" t="s">
        <v>19</v>
      </c>
      <c r="N83" s="216" t="s">
        <v>41</v>
      </c>
      <c r="O83" s="86"/>
      <c r="P83" s="217">
        <f>O83*H83</f>
        <v>0</v>
      </c>
      <c r="Q83" s="217">
        <v>0</v>
      </c>
      <c r="R83" s="217">
        <f>Q83*H83</f>
        <v>0</v>
      </c>
      <c r="S83" s="217">
        <v>0</v>
      </c>
      <c r="T83" s="218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9" t="s">
        <v>128</v>
      </c>
      <c r="AT83" s="219" t="s">
        <v>124</v>
      </c>
      <c r="AU83" s="219" t="s">
        <v>70</v>
      </c>
      <c r="AY83" s="19" t="s">
        <v>122</v>
      </c>
      <c r="BE83" s="220">
        <f>IF(N83="základní",J83,0)</f>
        <v>0</v>
      </c>
      <c r="BF83" s="220">
        <f>IF(N83="snížená",J83,0)</f>
        <v>0</v>
      </c>
      <c r="BG83" s="220">
        <f>IF(N83="zákl. přenesená",J83,0)</f>
        <v>0</v>
      </c>
      <c r="BH83" s="220">
        <f>IF(N83="sníž. přenesená",J83,0)</f>
        <v>0</v>
      </c>
      <c r="BI83" s="220">
        <f>IF(N83="nulová",J83,0)</f>
        <v>0</v>
      </c>
      <c r="BJ83" s="19" t="s">
        <v>78</v>
      </c>
      <c r="BK83" s="220">
        <f>ROUND(I83*H83,2)</f>
        <v>0</v>
      </c>
      <c r="BL83" s="19" t="s">
        <v>128</v>
      </c>
      <c r="BM83" s="219" t="s">
        <v>755</v>
      </c>
    </row>
    <row r="84" s="2" customFormat="1" ht="16.5" customHeight="1">
      <c r="A84" s="40"/>
      <c r="B84" s="41"/>
      <c r="C84" s="207" t="s">
        <v>152</v>
      </c>
      <c r="D84" s="207" t="s">
        <v>124</v>
      </c>
      <c r="E84" s="208" t="s">
        <v>756</v>
      </c>
      <c r="F84" s="209" t="s">
        <v>757</v>
      </c>
      <c r="G84" s="210" t="s">
        <v>745</v>
      </c>
      <c r="H84" s="211">
        <v>1</v>
      </c>
      <c r="I84" s="212"/>
      <c r="J84" s="213">
        <f>ROUND(I84*H84,2)</f>
        <v>0</v>
      </c>
      <c r="K84" s="214"/>
      <c r="L84" s="46"/>
      <c r="M84" s="215" t="s">
        <v>19</v>
      </c>
      <c r="N84" s="216" t="s">
        <v>41</v>
      </c>
      <c r="O84" s="86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9" t="s">
        <v>128</v>
      </c>
      <c r="AT84" s="219" t="s">
        <v>124</v>
      </c>
      <c r="AU84" s="219" t="s">
        <v>70</v>
      </c>
      <c r="AY84" s="19" t="s">
        <v>122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19" t="s">
        <v>78</v>
      </c>
      <c r="BK84" s="220">
        <f>ROUND(I84*H84,2)</f>
        <v>0</v>
      </c>
      <c r="BL84" s="19" t="s">
        <v>128</v>
      </c>
      <c r="BM84" s="219" t="s">
        <v>758</v>
      </c>
    </row>
    <row r="85" s="2" customFormat="1" ht="16.5" customHeight="1">
      <c r="A85" s="40"/>
      <c r="B85" s="41"/>
      <c r="C85" s="207" t="s">
        <v>157</v>
      </c>
      <c r="D85" s="207" t="s">
        <v>124</v>
      </c>
      <c r="E85" s="208" t="s">
        <v>759</v>
      </c>
      <c r="F85" s="209" t="s">
        <v>760</v>
      </c>
      <c r="G85" s="210" t="s">
        <v>745</v>
      </c>
      <c r="H85" s="211">
        <v>1</v>
      </c>
      <c r="I85" s="212"/>
      <c r="J85" s="213">
        <f>ROUND(I85*H85,2)</f>
        <v>0</v>
      </c>
      <c r="K85" s="214"/>
      <c r="L85" s="46"/>
      <c r="M85" s="215" t="s">
        <v>19</v>
      </c>
      <c r="N85" s="216" t="s">
        <v>41</v>
      </c>
      <c r="O85" s="86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9" t="s">
        <v>128</v>
      </c>
      <c r="AT85" s="219" t="s">
        <v>124</v>
      </c>
      <c r="AU85" s="219" t="s">
        <v>70</v>
      </c>
      <c r="AY85" s="19" t="s">
        <v>122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19" t="s">
        <v>78</v>
      </c>
      <c r="BK85" s="220">
        <f>ROUND(I85*H85,2)</f>
        <v>0</v>
      </c>
      <c r="BL85" s="19" t="s">
        <v>128</v>
      </c>
      <c r="BM85" s="219" t="s">
        <v>761</v>
      </c>
    </row>
    <row r="86" s="2" customFormat="1" ht="16.5" customHeight="1">
      <c r="A86" s="40"/>
      <c r="B86" s="41"/>
      <c r="C86" s="207" t="s">
        <v>162</v>
      </c>
      <c r="D86" s="207" t="s">
        <v>124</v>
      </c>
      <c r="E86" s="208" t="s">
        <v>762</v>
      </c>
      <c r="F86" s="209" t="s">
        <v>763</v>
      </c>
      <c r="G86" s="210" t="s">
        <v>745</v>
      </c>
      <c r="H86" s="211">
        <v>1</v>
      </c>
      <c r="I86" s="212"/>
      <c r="J86" s="213">
        <f>ROUND(I86*H86,2)</f>
        <v>0</v>
      </c>
      <c r="K86" s="214"/>
      <c r="L86" s="46"/>
      <c r="M86" s="215" t="s">
        <v>19</v>
      </c>
      <c r="N86" s="216" t="s">
        <v>41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128</v>
      </c>
      <c r="AT86" s="219" t="s">
        <v>124</v>
      </c>
      <c r="AU86" s="219" t="s">
        <v>70</v>
      </c>
      <c r="AY86" s="19" t="s">
        <v>122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9" t="s">
        <v>78</v>
      </c>
      <c r="BK86" s="220">
        <f>ROUND(I86*H86,2)</f>
        <v>0</v>
      </c>
      <c r="BL86" s="19" t="s">
        <v>128</v>
      </c>
      <c r="BM86" s="219" t="s">
        <v>764</v>
      </c>
    </row>
    <row r="87" s="2" customFormat="1" ht="16.5" customHeight="1">
      <c r="A87" s="40"/>
      <c r="B87" s="41"/>
      <c r="C87" s="207" t="s">
        <v>168</v>
      </c>
      <c r="D87" s="207" t="s">
        <v>124</v>
      </c>
      <c r="E87" s="208" t="s">
        <v>765</v>
      </c>
      <c r="F87" s="209" t="s">
        <v>766</v>
      </c>
      <c r="G87" s="210" t="s">
        <v>745</v>
      </c>
      <c r="H87" s="211">
        <v>1</v>
      </c>
      <c r="I87" s="212"/>
      <c r="J87" s="213">
        <f>ROUND(I87*H87,2)</f>
        <v>0</v>
      </c>
      <c r="K87" s="214"/>
      <c r="L87" s="46"/>
      <c r="M87" s="215" t="s">
        <v>19</v>
      </c>
      <c r="N87" s="216" t="s">
        <v>41</v>
      </c>
      <c r="O87" s="86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128</v>
      </c>
      <c r="AT87" s="219" t="s">
        <v>124</v>
      </c>
      <c r="AU87" s="219" t="s">
        <v>70</v>
      </c>
      <c r="AY87" s="19" t="s">
        <v>122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9" t="s">
        <v>78</v>
      </c>
      <c r="BK87" s="220">
        <f>ROUND(I87*H87,2)</f>
        <v>0</v>
      </c>
      <c r="BL87" s="19" t="s">
        <v>128</v>
      </c>
      <c r="BM87" s="219" t="s">
        <v>767</v>
      </c>
    </row>
    <row r="88" s="2" customFormat="1" ht="21.75" customHeight="1">
      <c r="A88" s="40"/>
      <c r="B88" s="41"/>
      <c r="C88" s="207" t="s">
        <v>173</v>
      </c>
      <c r="D88" s="207" t="s">
        <v>124</v>
      </c>
      <c r="E88" s="208" t="s">
        <v>768</v>
      </c>
      <c r="F88" s="209" t="s">
        <v>769</v>
      </c>
      <c r="G88" s="210" t="s">
        <v>745</v>
      </c>
      <c r="H88" s="211">
        <v>1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41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128</v>
      </c>
      <c r="AT88" s="219" t="s">
        <v>124</v>
      </c>
      <c r="AU88" s="219" t="s">
        <v>70</v>
      </c>
      <c r="AY88" s="19" t="s">
        <v>122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78</v>
      </c>
      <c r="BK88" s="220">
        <f>ROUND(I88*H88,2)</f>
        <v>0</v>
      </c>
      <c r="BL88" s="19" t="s">
        <v>128</v>
      </c>
      <c r="BM88" s="219" t="s">
        <v>770</v>
      </c>
    </row>
    <row r="89" s="2" customFormat="1" ht="16.5" customHeight="1">
      <c r="A89" s="40"/>
      <c r="B89" s="41"/>
      <c r="C89" s="207" t="s">
        <v>180</v>
      </c>
      <c r="D89" s="207" t="s">
        <v>124</v>
      </c>
      <c r="E89" s="208" t="s">
        <v>771</v>
      </c>
      <c r="F89" s="209" t="s">
        <v>772</v>
      </c>
      <c r="G89" s="210" t="s">
        <v>745</v>
      </c>
      <c r="H89" s="211">
        <v>1</v>
      </c>
      <c r="I89" s="212"/>
      <c r="J89" s="213">
        <f>ROUND(I89*H89,2)</f>
        <v>0</v>
      </c>
      <c r="K89" s="214"/>
      <c r="L89" s="46"/>
      <c r="M89" s="215" t="s">
        <v>19</v>
      </c>
      <c r="N89" s="216" t="s">
        <v>41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128</v>
      </c>
      <c r="AT89" s="219" t="s">
        <v>124</v>
      </c>
      <c r="AU89" s="219" t="s">
        <v>70</v>
      </c>
      <c r="AY89" s="19" t="s">
        <v>122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78</v>
      </c>
      <c r="BK89" s="220">
        <f>ROUND(I89*H89,2)</f>
        <v>0</v>
      </c>
      <c r="BL89" s="19" t="s">
        <v>128</v>
      </c>
      <c r="BM89" s="219" t="s">
        <v>773</v>
      </c>
    </row>
    <row r="90" s="2" customFormat="1" ht="16.5" customHeight="1">
      <c r="A90" s="40"/>
      <c r="B90" s="41"/>
      <c r="C90" s="207" t="s">
        <v>184</v>
      </c>
      <c r="D90" s="207" t="s">
        <v>124</v>
      </c>
      <c r="E90" s="208" t="s">
        <v>774</v>
      </c>
      <c r="F90" s="209" t="s">
        <v>775</v>
      </c>
      <c r="G90" s="210" t="s">
        <v>745</v>
      </c>
      <c r="H90" s="211">
        <v>1</v>
      </c>
      <c r="I90" s="212"/>
      <c r="J90" s="213">
        <f>ROUND(I90*H90,2)</f>
        <v>0</v>
      </c>
      <c r="K90" s="214"/>
      <c r="L90" s="46"/>
      <c r="M90" s="215" t="s">
        <v>19</v>
      </c>
      <c r="N90" s="216" t="s">
        <v>41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128</v>
      </c>
      <c r="AT90" s="219" t="s">
        <v>124</v>
      </c>
      <c r="AU90" s="219" t="s">
        <v>70</v>
      </c>
      <c r="AY90" s="19" t="s">
        <v>122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78</v>
      </c>
      <c r="BK90" s="220">
        <f>ROUND(I90*H90,2)</f>
        <v>0</v>
      </c>
      <c r="BL90" s="19" t="s">
        <v>128</v>
      </c>
      <c r="BM90" s="219" t="s">
        <v>776</v>
      </c>
    </row>
    <row r="91" s="2" customFormat="1" ht="21.75" customHeight="1">
      <c r="A91" s="40"/>
      <c r="B91" s="41"/>
      <c r="C91" s="207" t="s">
        <v>189</v>
      </c>
      <c r="D91" s="207" t="s">
        <v>124</v>
      </c>
      <c r="E91" s="208" t="s">
        <v>777</v>
      </c>
      <c r="F91" s="209" t="s">
        <v>778</v>
      </c>
      <c r="G91" s="210" t="s">
        <v>745</v>
      </c>
      <c r="H91" s="211">
        <v>1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41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128</v>
      </c>
      <c r="AT91" s="219" t="s">
        <v>124</v>
      </c>
      <c r="AU91" s="219" t="s">
        <v>70</v>
      </c>
      <c r="AY91" s="19" t="s">
        <v>122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78</v>
      </c>
      <c r="BK91" s="220">
        <f>ROUND(I91*H91,2)</f>
        <v>0</v>
      </c>
      <c r="BL91" s="19" t="s">
        <v>128</v>
      </c>
      <c r="BM91" s="219" t="s">
        <v>779</v>
      </c>
    </row>
    <row r="92" s="2" customFormat="1" ht="16.5" customHeight="1">
      <c r="A92" s="40"/>
      <c r="B92" s="41"/>
      <c r="C92" s="207" t="s">
        <v>194</v>
      </c>
      <c r="D92" s="207" t="s">
        <v>124</v>
      </c>
      <c r="E92" s="208" t="s">
        <v>780</v>
      </c>
      <c r="F92" s="209" t="s">
        <v>781</v>
      </c>
      <c r="G92" s="210" t="s">
        <v>745</v>
      </c>
      <c r="H92" s="211">
        <v>1</v>
      </c>
      <c r="I92" s="212"/>
      <c r="J92" s="213">
        <f>ROUND(I92*H92,2)</f>
        <v>0</v>
      </c>
      <c r="K92" s="214"/>
      <c r="L92" s="46"/>
      <c r="M92" s="286" t="s">
        <v>19</v>
      </c>
      <c r="N92" s="287" t="s">
        <v>41</v>
      </c>
      <c r="O92" s="271"/>
      <c r="P92" s="288">
        <f>O92*H92</f>
        <v>0</v>
      </c>
      <c r="Q92" s="288">
        <v>0</v>
      </c>
      <c r="R92" s="288">
        <f>Q92*H92</f>
        <v>0</v>
      </c>
      <c r="S92" s="288">
        <v>0</v>
      </c>
      <c r="T92" s="289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128</v>
      </c>
      <c r="AT92" s="219" t="s">
        <v>124</v>
      </c>
      <c r="AU92" s="219" t="s">
        <v>70</v>
      </c>
      <c r="AY92" s="19" t="s">
        <v>122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78</v>
      </c>
      <c r="BK92" s="220">
        <f>ROUND(I92*H92,2)</f>
        <v>0</v>
      </c>
      <c r="BL92" s="19" t="s">
        <v>128</v>
      </c>
      <c r="BM92" s="219" t="s">
        <v>782</v>
      </c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62"/>
      <c r="J93" s="62"/>
      <c r="K93" s="62"/>
      <c r="L93" s="46"/>
      <c r="M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</sheetData>
  <sheetProtection sheet="1" autoFilter="0" formatColumns="0" formatRows="0" objects="1" scenarios="1" spinCount="100000" saltValue="GiKsLIon2XhVD/NjX2LXk5kN5QkEhfI7iN2b+CmO+PdveL751etfhC9amonewSKEbUDceLz3mQqU0Qbe596bXw==" hashValue="5obv8pRDhUylVDbhddieiFBshrQKoKCyTxUjDexbnSl0sSVLg/+o5V6utvubyymvWDg4s6niu8DG+95+PmZyXQ==" algorithmName="SHA-512" password="CC35"/>
  <autoFilter ref="C78:K92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0" customWidth="1"/>
    <col min="2" max="2" width="1.667969" style="290" customWidth="1"/>
    <col min="3" max="4" width="5" style="290" customWidth="1"/>
    <col min="5" max="5" width="11.66016" style="290" customWidth="1"/>
    <col min="6" max="6" width="9.160156" style="290" customWidth="1"/>
    <col min="7" max="7" width="5" style="290" customWidth="1"/>
    <col min="8" max="8" width="77.83203" style="290" customWidth="1"/>
    <col min="9" max="10" width="20" style="290" customWidth="1"/>
    <col min="11" max="11" width="1.667969" style="290" customWidth="1"/>
  </cols>
  <sheetData>
    <row r="1" s="1" customFormat="1" ht="37.5" customHeight="1"/>
    <row r="2" s="1" customFormat="1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="17" customFormat="1" ht="45" customHeight="1">
      <c r="B3" s="294"/>
      <c r="C3" s="295" t="s">
        <v>783</v>
      </c>
      <c r="D3" s="295"/>
      <c r="E3" s="295"/>
      <c r="F3" s="295"/>
      <c r="G3" s="295"/>
      <c r="H3" s="295"/>
      <c r="I3" s="295"/>
      <c r="J3" s="295"/>
      <c r="K3" s="296"/>
    </row>
    <row r="4" s="1" customFormat="1" ht="25.5" customHeight="1">
      <c r="B4" s="297"/>
      <c r="C4" s="298" t="s">
        <v>784</v>
      </c>
      <c r="D4" s="298"/>
      <c r="E4" s="298"/>
      <c r="F4" s="298"/>
      <c r="G4" s="298"/>
      <c r="H4" s="298"/>
      <c r="I4" s="298"/>
      <c r="J4" s="298"/>
      <c r="K4" s="299"/>
    </row>
    <row r="5" s="1" customFormat="1" ht="5.25" customHeight="1">
      <c r="B5" s="297"/>
      <c r="C5" s="300"/>
      <c r="D5" s="300"/>
      <c r="E5" s="300"/>
      <c r="F5" s="300"/>
      <c r="G5" s="300"/>
      <c r="H5" s="300"/>
      <c r="I5" s="300"/>
      <c r="J5" s="300"/>
      <c r="K5" s="299"/>
    </row>
    <row r="6" s="1" customFormat="1" ht="15" customHeight="1">
      <c r="B6" s="297"/>
      <c r="C6" s="301" t="s">
        <v>785</v>
      </c>
      <c r="D6" s="301"/>
      <c r="E6" s="301"/>
      <c r="F6" s="301"/>
      <c r="G6" s="301"/>
      <c r="H6" s="301"/>
      <c r="I6" s="301"/>
      <c r="J6" s="301"/>
      <c r="K6" s="299"/>
    </row>
    <row r="7" s="1" customFormat="1" ht="15" customHeight="1">
      <c r="B7" s="302"/>
      <c r="C7" s="301" t="s">
        <v>786</v>
      </c>
      <c r="D7" s="301"/>
      <c r="E7" s="301"/>
      <c r="F7" s="301"/>
      <c r="G7" s="301"/>
      <c r="H7" s="301"/>
      <c r="I7" s="301"/>
      <c r="J7" s="301"/>
      <c r="K7" s="299"/>
    </row>
    <row r="8" s="1" customFormat="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="1" customFormat="1" ht="15" customHeight="1">
      <c r="B9" s="302"/>
      <c r="C9" s="301" t="s">
        <v>787</v>
      </c>
      <c r="D9" s="301"/>
      <c r="E9" s="301"/>
      <c r="F9" s="301"/>
      <c r="G9" s="301"/>
      <c r="H9" s="301"/>
      <c r="I9" s="301"/>
      <c r="J9" s="301"/>
      <c r="K9" s="299"/>
    </row>
    <row r="10" s="1" customFormat="1" ht="15" customHeight="1">
      <c r="B10" s="302"/>
      <c r="C10" s="301"/>
      <c r="D10" s="301" t="s">
        <v>788</v>
      </c>
      <c r="E10" s="301"/>
      <c r="F10" s="301"/>
      <c r="G10" s="301"/>
      <c r="H10" s="301"/>
      <c r="I10" s="301"/>
      <c r="J10" s="301"/>
      <c r="K10" s="299"/>
    </row>
    <row r="11" s="1" customFormat="1" ht="15" customHeight="1">
      <c r="B11" s="302"/>
      <c r="C11" s="303"/>
      <c r="D11" s="301" t="s">
        <v>789</v>
      </c>
      <c r="E11" s="301"/>
      <c r="F11" s="301"/>
      <c r="G11" s="301"/>
      <c r="H11" s="301"/>
      <c r="I11" s="301"/>
      <c r="J11" s="301"/>
      <c r="K11" s="299"/>
    </row>
    <row r="12" s="1" customFormat="1" ht="15" customHeight="1">
      <c r="B12" s="302"/>
      <c r="C12" s="303"/>
      <c r="D12" s="301"/>
      <c r="E12" s="301"/>
      <c r="F12" s="301"/>
      <c r="G12" s="301"/>
      <c r="H12" s="301"/>
      <c r="I12" s="301"/>
      <c r="J12" s="301"/>
      <c r="K12" s="299"/>
    </row>
    <row r="13" s="1" customFormat="1" ht="15" customHeight="1">
      <c r="B13" s="302"/>
      <c r="C13" s="303"/>
      <c r="D13" s="304" t="s">
        <v>790</v>
      </c>
      <c r="E13" s="301"/>
      <c r="F13" s="301"/>
      <c r="G13" s="301"/>
      <c r="H13" s="301"/>
      <c r="I13" s="301"/>
      <c r="J13" s="301"/>
      <c r="K13" s="299"/>
    </row>
    <row r="14" s="1" customFormat="1" ht="12.75" customHeight="1">
      <c r="B14" s="302"/>
      <c r="C14" s="303"/>
      <c r="D14" s="303"/>
      <c r="E14" s="303"/>
      <c r="F14" s="303"/>
      <c r="G14" s="303"/>
      <c r="H14" s="303"/>
      <c r="I14" s="303"/>
      <c r="J14" s="303"/>
      <c r="K14" s="299"/>
    </row>
    <row r="15" s="1" customFormat="1" ht="15" customHeight="1">
      <c r="B15" s="302"/>
      <c r="C15" s="303"/>
      <c r="D15" s="301" t="s">
        <v>791</v>
      </c>
      <c r="E15" s="301"/>
      <c r="F15" s="301"/>
      <c r="G15" s="301"/>
      <c r="H15" s="301"/>
      <c r="I15" s="301"/>
      <c r="J15" s="301"/>
      <c r="K15" s="299"/>
    </row>
    <row r="16" s="1" customFormat="1" ht="15" customHeight="1">
      <c r="B16" s="302"/>
      <c r="C16" s="303"/>
      <c r="D16" s="301" t="s">
        <v>792</v>
      </c>
      <c r="E16" s="301"/>
      <c r="F16" s="301"/>
      <c r="G16" s="301"/>
      <c r="H16" s="301"/>
      <c r="I16" s="301"/>
      <c r="J16" s="301"/>
      <c r="K16" s="299"/>
    </row>
    <row r="17" s="1" customFormat="1" ht="15" customHeight="1">
      <c r="B17" s="302"/>
      <c r="C17" s="303"/>
      <c r="D17" s="301" t="s">
        <v>793</v>
      </c>
      <c r="E17" s="301"/>
      <c r="F17" s="301"/>
      <c r="G17" s="301"/>
      <c r="H17" s="301"/>
      <c r="I17" s="301"/>
      <c r="J17" s="301"/>
      <c r="K17" s="299"/>
    </row>
    <row r="18" s="1" customFormat="1" ht="15" customHeight="1">
      <c r="B18" s="302"/>
      <c r="C18" s="303"/>
      <c r="D18" s="303"/>
      <c r="E18" s="305" t="s">
        <v>77</v>
      </c>
      <c r="F18" s="301" t="s">
        <v>794</v>
      </c>
      <c r="G18" s="301"/>
      <c r="H18" s="301"/>
      <c r="I18" s="301"/>
      <c r="J18" s="301"/>
      <c r="K18" s="299"/>
    </row>
    <row r="19" s="1" customFormat="1" ht="15" customHeight="1">
      <c r="B19" s="302"/>
      <c r="C19" s="303"/>
      <c r="D19" s="303"/>
      <c r="E19" s="305" t="s">
        <v>795</v>
      </c>
      <c r="F19" s="301" t="s">
        <v>796</v>
      </c>
      <c r="G19" s="301"/>
      <c r="H19" s="301"/>
      <c r="I19" s="301"/>
      <c r="J19" s="301"/>
      <c r="K19" s="299"/>
    </row>
    <row r="20" s="1" customFormat="1" ht="15" customHeight="1">
      <c r="B20" s="302"/>
      <c r="C20" s="303"/>
      <c r="D20" s="303"/>
      <c r="E20" s="305" t="s">
        <v>797</v>
      </c>
      <c r="F20" s="301" t="s">
        <v>798</v>
      </c>
      <c r="G20" s="301"/>
      <c r="H20" s="301"/>
      <c r="I20" s="301"/>
      <c r="J20" s="301"/>
      <c r="K20" s="299"/>
    </row>
    <row r="21" s="1" customFormat="1" ht="15" customHeight="1">
      <c r="B21" s="302"/>
      <c r="C21" s="303"/>
      <c r="D21" s="303"/>
      <c r="E21" s="305" t="s">
        <v>92</v>
      </c>
      <c r="F21" s="301" t="s">
        <v>799</v>
      </c>
      <c r="G21" s="301"/>
      <c r="H21" s="301"/>
      <c r="I21" s="301"/>
      <c r="J21" s="301"/>
      <c r="K21" s="299"/>
    </row>
    <row r="22" s="1" customFormat="1" ht="15" customHeight="1">
      <c r="B22" s="302"/>
      <c r="C22" s="303"/>
      <c r="D22" s="303"/>
      <c r="E22" s="305" t="s">
        <v>800</v>
      </c>
      <c r="F22" s="301" t="s">
        <v>801</v>
      </c>
      <c r="G22" s="301"/>
      <c r="H22" s="301"/>
      <c r="I22" s="301"/>
      <c r="J22" s="301"/>
      <c r="K22" s="299"/>
    </row>
    <row r="23" s="1" customFormat="1" ht="15" customHeight="1">
      <c r="B23" s="302"/>
      <c r="C23" s="303"/>
      <c r="D23" s="303"/>
      <c r="E23" s="305" t="s">
        <v>802</v>
      </c>
      <c r="F23" s="301" t="s">
        <v>803</v>
      </c>
      <c r="G23" s="301"/>
      <c r="H23" s="301"/>
      <c r="I23" s="301"/>
      <c r="J23" s="301"/>
      <c r="K23" s="299"/>
    </row>
    <row r="24" s="1" customFormat="1" ht="12.75" customHeight="1">
      <c r="B24" s="302"/>
      <c r="C24" s="303"/>
      <c r="D24" s="303"/>
      <c r="E24" s="303"/>
      <c r="F24" s="303"/>
      <c r="G24" s="303"/>
      <c r="H24" s="303"/>
      <c r="I24" s="303"/>
      <c r="J24" s="303"/>
      <c r="K24" s="299"/>
    </row>
    <row r="25" s="1" customFormat="1" ht="15" customHeight="1">
      <c r="B25" s="302"/>
      <c r="C25" s="301" t="s">
        <v>804</v>
      </c>
      <c r="D25" s="301"/>
      <c r="E25" s="301"/>
      <c r="F25" s="301"/>
      <c r="G25" s="301"/>
      <c r="H25" s="301"/>
      <c r="I25" s="301"/>
      <c r="J25" s="301"/>
      <c r="K25" s="299"/>
    </row>
    <row r="26" s="1" customFormat="1" ht="15" customHeight="1">
      <c r="B26" s="302"/>
      <c r="C26" s="301" t="s">
        <v>805</v>
      </c>
      <c r="D26" s="301"/>
      <c r="E26" s="301"/>
      <c r="F26" s="301"/>
      <c r="G26" s="301"/>
      <c r="H26" s="301"/>
      <c r="I26" s="301"/>
      <c r="J26" s="301"/>
      <c r="K26" s="299"/>
    </row>
    <row r="27" s="1" customFormat="1" ht="15" customHeight="1">
      <c r="B27" s="302"/>
      <c r="C27" s="301"/>
      <c r="D27" s="301" t="s">
        <v>806</v>
      </c>
      <c r="E27" s="301"/>
      <c r="F27" s="301"/>
      <c r="G27" s="301"/>
      <c r="H27" s="301"/>
      <c r="I27" s="301"/>
      <c r="J27" s="301"/>
      <c r="K27" s="299"/>
    </row>
    <row r="28" s="1" customFormat="1" ht="15" customHeight="1">
      <c r="B28" s="302"/>
      <c r="C28" s="303"/>
      <c r="D28" s="301" t="s">
        <v>807</v>
      </c>
      <c r="E28" s="301"/>
      <c r="F28" s="301"/>
      <c r="G28" s="301"/>
      <c r="H28" s="301"/>
      <c r="I28" s="301"/>
      <c r="J28" s="301"/>
      <c r="K28" s="299"/>
    </row>
    <row r="29" s="1" customFormat="1" ht="12.75" customHeight="1">
      <c r="B29" s="302"/>
      <c r="C29" s="303"/>
      <c r="D29" s="303"/>
      <c r="E29" s="303"/>
      <c r="F29" s="303"/>
      <c r="G29" s="303"/>
      <c r="H29" s="303"/>
      <c r="I29" s="303"/>
      <c r="J29" s="303"/>
      <c r="K29" s="299"/>
    </row>
    <row r="30" s="1" customFormat="1" ht="15" customHeight="1">
      <c r="B30" s="302"/>
      <c r="C30" s="303"/>
      <c r="D30" s="301" t="s">
        <v>808</v>
      </c>
      <c r="E30" s="301"/>
      <c r="F30" s="301"/>
      <c r="G30" s="301"/>
      <c r="H30" s="301"/>
      <c r="I30" s="301"/>
      <c r="J30" s="301"/>
      <c r="K30" s="299"/>
    </row>
    <row r="31" s="1" customFormat="1" ht="15" customHeight="1">
      <c r="B31" s="302"/>
      <c r="C31" s="303"/>
      <c r="D31" s="301" t="s">
        <v>809</v>
      </c>
      <c r="E31" s="301"/>
      <c r="F31" s="301"/>
      <c r="G31" s="301"/>
      <c r="H31" s="301"/>
      <c r="I31" s="301"/>
      <c r="J31" s="301"/>
      <c r="K31" s="299"/>
    </row>
    <row r="32" s="1" customFormat="1" ht="12.75" customHeight="1">
      <c r="B32" s="302"/>
      <c r="C32" s="303"/>
      <c r="D32" s="303"/>
      <c r="E32" s="303"/>
      <c r="F32" s="303"/>
      <c r="G32" s="303"/>
      <c r="H32" s="303"/>
      <c r="I32" s="303"/>
      <c r="J32" s="303"/>
      <c r="K32" s="299"/>
    </row>
    <row r="33" s="1" customFormat="1" ht="15" customHeight="1">
      <c r="B33" s="302"/>
      <c r="C33" s="303"/>
      <c r="D33" s="301" t="s">
        <v>810</v>
      </c>
      <c r="E33" s="301"/>
      <c r="F33" s="301"/>
      <c r="G33" s="301"/>
      <c r="H33" s="301"/>
      <c r="I33" s="301"/>
      <c r="J33" s="301"/>
      <c r="K33" s="299"/>
    </row>
    <row r="34" s="1" customFormat="1" ht="15" customHeight="1">
      <c r="B34" s="302"/>
      <c r="C34" s="303"/>
      <c r="D34" s="301" t="s">
        <v>811</v>
      </c>
      <c r="E34" s="301"/>
      <c r="F34" s="301"/>
      <c r="G34" s="301"/>
      <c r="H34" s="301"/>
      <c r="I34" s="301"/>
      <c r="J34" s="301"/>
      <c r="K34" s="299"/>
    </row>
    <row r="35" s="1" customFormat="1" ht="15" customHeight="1">
      <c r="B35" s="302"/>
      <c r="C35" s="303"/>
      <c r="D35" s="301" t="s">
        <v>812</v>
      </c>
      <c r="E35" s="301"/>
      <c r="F35" s="301"/>
      <c r="G35" s="301"/>
      <c r="H35" s="301"/>
      <c r="I35" s="301"/>
      <c r="J35" s="301"/>
      <c r="K35" s="299"/>
    </row>
    <row r="36" s="1" customFormat="1" ht="15" customHeight="1">
      <c r="B36" s="302"/>
      <c r="C36" s="303"/>
      <c r="D36" s="301"/>
      <c r="E36" s="304" t="s">
        <v>108</v>
      </c>
      <c r="F36" s="301"/>
      <c r="G36" s="301" t="s">
        <v>813</v>
      </c>
      <c r="H36" s="301"/>
      <c r="I36" s="301"/>
      <c r="J36" s="301"/>
      <c r="K36" s="299"/>
    </row>
    <row r="37" s="1" customFormat="1" ht="30.75" customHeight="1">
      <c r="B37" s="302"/>
      <c r="C37" s="303"/>
      <c r="D37" s="301"/>
      <c r="E37" s="304" t="s">
        <v>814</v>
      </c>
      <c r="F37" s="301"/>
      <c r="G37" s="301" t="s">
        <v>815</v>
      </c>
      <c r="H37" s="301"/>
      <c r="I37" s="301"/>
      <c r="J37" s="301"/>
      <c r="K37" s="299"/>
    </row>
    <row r="38" s="1" customFormat="1" ht="15" customHeight="1">
      <c r="B38" s="302"/>
      <c r="C38" s="303"/>
      <c r="D38" s="301"/>
      <c r="E38" s="304" t="s">
        <v>51</v>
      </c>
      <c r="F38" s="301"/>
      <c r="G38" s="301" t="s">
        <v>816</v>
      </c>
      <c r="H38" s="301"/>
      <c r="I38" s="301"/>
      <c r="J38" s="301"/>
      <c r="K38" s="299"/>
    </row>
    <row r="39" s="1" customFormat="1" ht="15" customHeight="1">
      <c r="B39" s="302"/>
      <c r="C39" s="303"/>
      <c r="D39" s="301"/>
      <c r="E39" s="304" t="s">
        <v>52</v>
      </c>
      <c r="F39" s="301"/>
      <c r="G39" s="301" t="s">
        <v>817</v>
      </c>
      <c r="H39" s="301"/>
      <c r="I39" s="301"/>
      <c r="J39" s="301"/>
      <c r="K39" s="299"/>
    </row>
    <row r="40" s="1" customFormat="1" ht="15" customHeight="1">
      <c r="B40" s="302"/>
      <c r="C40" s="303"/>
      <c r="D40" s="301"/>
      <c r="E40" s="304" t="s">
        <v>109</v>
      </c>
      <c r="F40" s="301"/>
      <c r="G40" s="301" t="s">
        <v>818</v>
      </c>
      <c r="H40" s="301"/>
      <c r="I40" s="301"/>
      <c r="J40" s="301"/>
      <c r="K40" s="299"/>
    </row>
    <row r="41" s="1" customFormat="1" ht="15" customHeight="1">
      <c r="B41" s="302"/>
      <c r="C41" s="303"/>
      <c r="D41" s="301"/>
      <c r="E41" s="304" t="s">
        <v>110</v>
      </c>
      <c r="F41" s="301"/>
      <c r="G41" s="301" t="s">
        <v>819</v>
      </c>
      <c r="H41" s="301"/>
      <c r="I41" s="301"/>
      <c r="J41" s="301"/>
      <c r="K41" s="299"/>
    </row>
    <row r="42" s="1" customFormat="1" ht="15" customHeight="1">
      <c r="B42" s="302"/>
      <c r="C42" s="303"/>
      <c r="D42" s="301"/>
      <c r="E42" s="304" t="s">
        <v>820</v>
      </c>
      <c r="F42" s="301"/>
      <c r="G42" s="301" t="s">
        <v>821</v>
      </c>
      <c r="H42" s="301"/>
      <c r="I42" s="301"/>
      <c r="J42" s="301"/>
      <c r="K42" s="299"/>
    </row>
    <row r="43" s="1" customFormat="1" ht="15" customHeight="1">
      <c r="B43" s="302"/>
      <c r="C43" s="303"/>
      <c r="D43" s="301"/>
      <c r="E43" s="304"/>
      <c r="F43" s="301"/>
      <c r="G43" s="301" t="s">
        <v>822</v>
      </c>
      <c r="H43" s="301"/>
      <c r="I43" s="301"/>
      <c r="J43" s="301"/>
      <c r="K43" s="299"/>
    </row>
    <row r="44" s="1" customFormat="1" ht="15" customHeight="1">
      <c r="B44" s="302"/>
      <c r="C44" s="303"/>
      <c r="D44" s="301"/>
      <c r="E44" s="304" t="s">
        <v>823</v>
      </c>
      <c r="F44" s="301"/>
      <c r="G44" s="301" t="s">
        <v>824</v>
      </c>
      <c r="H44" s="301"/>
      <c r="I44" s="301"/>
      <c r="J44" s="301"/>
      <c r="K44" s="299"/>
    </row>
    <row r="45" s="1" customFormat="1" ht="15" customHeight="1">
      <c r="B45" s="302"/>
      <c r="C45" s="303"/>
      <c r="D45" s="301"/>
      <c r="E45" s="304" t="s">
        <v>112</v>
      </c>
      <c r="F45" s="301"/>
      <c r="G45" s="301" t="s">
        <v>825</v>
      </c>
      <c r="H45" s="301"/>
      <c r="I45" s="301"/>
      <c r="J45" s="301"/>
      <c r="K45" s="299"/>
    </row>
    <row r="46" s="1" customFormat="1" ht="12.75" customHeight="1">
      <c r="B46" s="302"/>
      <c r="C46" s="303"/>
      <c r="D46" s="301"/>
      <c r="E46" s="301"/>
      <c r="F46" s="301"/>
      <c r="G46" s="301"/>
      <c r="H46" s="301"/>
      <c r="I46" s="301"/>
      <c r="J46" s="301"/>
      <c r="K46" s="299"/>
    </row>
    <row r="47" s="1" customFormat="1" ht="15" customHeight="1">
      <c r="B47" s="302"/>
      <c r="C47" s="303"/>
      <c r="D47" s="301" t="s">
        <v>826</v>
      </c>
      <c r="E47" s="301"/>
      <c r="F47" s="301"/>
      <c r="G47" s="301"/>
      <c r="H47" s="301"/>
      <c r="I47" s="301"/>
      <c r="J47" s="301"/>
      <c r="K47" s="299"/>
    </row>
    <row r="48" s="1" customFormat="1" ht="15" customHeight="1">
      <c r="B48" s="302"/>
      <c r="C48" s="303"/>
      <c r="D48" s="303"/>
      <c r="E48" s="301" t="s">
        <v>827</v>
      </c>
      <c r="F48" s="301"/>
      <c r="G48" s="301"/>
      <c r="H48" s="301"/>
      <c r="I48" s="301"/>
      <c r="J48" s="301"/>
      <c r="K48" s="299"/>
    </row>
    <row r="49" s="1" customFormat="1" ht="15" customHeight="1">
      <c r="B49" s="302"/>
      <c r="C49" s="303"/>
      <c r="D49" s="303"/>
      <c r="E49" s="301" t="s">
        <v>828</v>
      </c>
      <c r="F49" s="301"/>
      <c r="G49" s="301"/>
      <c r="H49" s="301"/>
      <c r="I49" s="301"/>
      <c r="J49" s="301"/>
      <c r="K49" s="299"/>
    </row>
    <row r="50" s="1" customFormat="1" ht="15" customHeight="1">
      <c r="B50" s="302"/>
      <c r="C50" s="303"/>
      <c r="D50" s="303"/>
      <c r="E50" s="301" t="s">
        <v>829</v>
      </c>
      <c r="F50" s="301"/>
      <c r="G50" s="301"/>
      <c r="H50" s="301"/>
      <c r="I50" s="301"/>
      <c r="J50" s="301"/>
      <c r="K50" s="299"/>
    </row>
    <row r="51" s="1" customFormat="1" ht="15" customHeight="1">
      <c r="B51" s="302"/>
      <c r="C51" s="303"/>
      <c r="D51" s="301" t="s">
        <v>830</v>
      </c>
      <c r="E51" s="301"/>
      <c r="F51" s="301"/>
      <c r="G51" s="301"/>
      <c r="H51" s="301"/>
      <c r="I51" s="301"/>
      <c r="J51" s="301"/>
      <c r="K51" s="299"/>
    </row>
    <row r="52" s="1" customFormat="1" ht="25.5" customHeight="1">
      <c r="B52" s="297"/>
      <c r="C52" s="298" t="s">
        <v>831</v>
      </c>
      <c r="D52" s="298"/>
      <c r="E52" s="298"/>
      <c r="F52" s="298"/>
      <c r="G52" s="298"/>
      <c r="H52" s="298"/>
      <c r="I52" s="298"/>
      <c r="J52" s="298"/>
      <c r="K52" s="299"/>
    </row>
    <row r="53" s="1" customFormat="1" ht="5.25" customHeight="1">
      <c r="B53" s="297"/>
      <c r="C53" s="300"/>
      <c r="D53" s="300"/>
      <c r="E53" s="300"/>
      <c r="F53" s="300"/>
      <c r="G53" s="300"/>
      <c r="H53" s="300"/>
      <c r="I53" s="300"/>
      <c r="J53" s="300"/>
      <c r="K53" s="299"/>
    </row>
    <row r="54" s="1" customFormat="1" ht="15" customHeight="1">
      <c r="B54" s="297"/>
      <c r="C54" s="301" t="s">
        <v>832</v>
      </c>
      <c r="D54" s="301"/>
      <c r="E54" s="301"/>
      <c r="F54" s="301"/>
      <c r="G54" s="301"/>
      <c r="H54" s="301"/>
      <c r="I54" s="301"/>
      <c r="J54" s="301"/>
      <c r="K54" s="299"/>
    </row>
    <row r="55" s="1" customFormat="1" ht="15" customHeight="1">
      <c r="B55" s="297"/>
      <c r="C55" s="301" t="s">
        <v>833</v>
      </c>
      <c r="D55" s="301"/>
      <c r="E55" s="301"/>
      <c r="F55" s="301"/>
      <c r="G55" s="301"/>
      <c r="H55" s="301"/>
      <c r="I55" s="301"/>
      <c r="J55" s="301"/>
      <c r="K55" s="299"/>
    </row>
    <row r="56" s="1" customFormat="1" ht="12.75" customHeight="1">
      <c r="B56" s="297"/>
      <c r="C56" s="301"/>
      <c r="D56" s="301"/>
      <c r="E56" s="301"/>
      <c r="F56" s="301"/>
      <c r="G56" s="301"/>
      <c r="H56" s="301"/>
      <c r="I56" s="301"/>
      <c r="J56" s="301"/>
      <c r="K56" s="299"/>
    </row>
    <row r="57" s="1" customFormat="1" ht="15" customHeight="1">
      <c r="B57" s="297"/>
      <c r="C57" s="301" t="s">
        <v>834</v>
      </c>
      <c r="D57" s="301"/>
      <c r="E57" s="301"/>
      <c r="F57" s="301"/>
      <c r="G57" s="301"/>
      <c r="H57" s="301"/>
      <c r="I57" s="301"/>
      <c r="J57" s="301"/>
      <c r="K57" s="299"/>
    </row>
    <row r="58" s="1" customFormat="1" ht="15" customHeight="1">
      <c r="B58" s="297"/>
      <c r="C58" s="303"/>
      <c r="D58" s="301" t="s">
        <v>835</v>
      </c>
      <c r="E58" s="301"/>
      <c r="F58" s="301"/>
      <c r="G58" s="301"/>
      <c r="H58" s="301"/>
      <c r="I58" s="301"/>
      <c r="J58" s="301"/>
      <c r="K58" s="299"/>
    </row>
    <row r="59" s="1" customFormat="1" ht="15" customHeight="1">
      <c r="B59" s="297"/>
      <c r="C59" s="303"/>
      <c r="D59" s="301" t="s">
        <v>836</v>
      </c>
      <c r="E59" s="301"/>
      <c r="F59" s="301"/>
      <c r="G59" s="301"/>
      <c r="H59" s="301"/>
      <c r="I59" s="301"/>
      <c r="J59" s="301"/>
      <c r="K59" s="299"/>
    </row>
    <row r="60" s="1" customFormat="1" ht="15" customHeight="1">
      <c r="B60" s="297"/>
      <c r="C60" s="303"/>
      <c r="D60" s="301" t="s">
        <v>837</v>
      </c>
      <c r="E60" s="301"/>
      <c r="F60" s="301"/>
      <c r="G60" s="301"/>
      <c r="H60" s="301"/>
      <c r="I60" s="301"/>
      <c r="J60" s="301"/>
      <c r="K60" s="299"/>
    </row>
    <row r="61" s="1" customFormat="1" ht="15" customHeight="1">
      <c r="B61" s="297"/>
      <c r="C61" s="303"/>
      <c r="D61" s="301" t="s">
        <v>838</v>
      </c>
      <c r="E61" s="301"/>
      <c r="F61" s="301"/>
      <c r="G61" s="301"/>
      <c r="H61" s="301"/>
      <c r="I61" s="301"/>
      <c r="J61" s="301"/>
      <c r="K61" s="299"/>
    </row>
    <row r="62" s="1" customFormat="1" ht="15" customHeight="1">
      <c r="B62" s="297"/>
      <c r="C62" s="303"/>
      <c r="D62" s="306" t="s">
        <v>839</v>
      </c>
      <c r="E62" s="306"/>
      <c r="F62" s="306"/>
      <c r="G62" s="306"/>
      <c r="H62" s="306"/>
      <c r="I62" s="306"/>
      <c r="J62" s="306"/>
      <c r="K62" s="299"/>
    </row>
    <row r="63" s="1" customFormat="1" ht="15" customHeight="1">
      <c r="B63" s="297"/>
      <c r="C63" s="303"/>
      <c r="D63" s="301" t="s">
        <v>840</v>
      </c>
      <c r="E63" s="301"/>
      <c r="F63" s="301"/>
      <c r="G63" s="301"/>
      <c r="H63" s="301"/>
      <c r="I63" s="301"/>
      <c r="J63" s="301"/>
      <c r="K63" s="299"/>
    </row>
    <row r="64" s="1" customFormat="1" ht="12.75" customHeight="1">
      <c r="B64" s="297"/>
      <c r="C64" s="303"/>
      <c r="D64" s="303"/>
      <c r="E64" s="307"/>
      <c r="F64" s="303"/>
      <c r="G64" s="303"/>
      <c r="H64" s="303"/>
      <c r="I64" s="303"/>
      <c r="J64" s="303"/>
      <c r="K64" s="299"/>
    </row>
    <row r="65" s="1" customFormat="1" ht="15" customHeight="1">
      <c r="B65" s="297"/>
      <c r="C65" s="303"/>
      <c r="D65" s="301" t="s">
        <v>841</v>
      </c>
      <c r="E65" s="301"/>
      <c r="F65" s="301"/>
      <c r="G65" s="301"/>
      <c r="H65" s="301"/>
      <c r="I65" s="301"/>
      <c r="J65" s="301"/>
      <c r="K65" s="299"/>
    </row>
    <row r="66" s="1" customFormat="1" ht="15" customHeight="1">
      <c r="B66" s="297"/>
      <c r="C66" s="303"/>
      <c r="D66" s="306" t="s">
        <v>842</v>
      </c>
      <c r="E66" s="306"/>
      <c r="F66" s="306"/>
      <c r="G66" s="306"/>
      <c r="H66" s="306"/>
      <c r="I66" s="306"/>
      <c r="J66" s="306"/>
      <c r="K66" s="299"/>
    </row>
    <row r="67" s="1" customFormat="1" ht="15" customHeight="1">
      <c r="B67" s="297"/>
      <c r="C67" s="303"/>
      <c r="D67" s="301" t="s">
        <v>843</v>
      </c>
      <c r="E67" s="301"/>
      <c r="F67" s="301"/>
      <c r="G67" s="301"/>
      <c r="H67" s="301"/>
      <c r="I67" s="301"/>
      <c r="J67" s="301"/>
      <c r="K67" s="299"/>
    </row>
    <row r="68" s="1" customFormat="1" ht="15" customHeight="1">
      <c r="B68" s="297"/>
      <c r="C68" s="303"/>
      <c r="D68" s="301" t="s">
        <v>844</v>
      </c>
      <c r="E68" s="301"/>
      <c r="F68" s="301"/>
      <c r="G68" s="301"/>
      <c r="H68" s="301"/>
      <c r="I68" s="301"/>
      <c r="J68" s="301"/>
      <c r="K68" s="299"/>
    </row>
    <row r="69" s="1" customFormat="1" ht="15" customHeight="1">
      <c r="B69" s="297"/>
      <c r="C69" s="303"/>
      <c r="D69" s="301" t="s">
        <v>845</v>
      </c>
      <c r="E69" s="301"/>
      <c r="F69" s="301"/>
      <c r="G69" s="301"/>
      <c r="H69" s="301"/>
      <c r="I69" s="301"/>
      <c r="J69" s="301"/>
      <c r="K69" s="299"/>
    </row>
    <row r="70" s="1" customFormat="1" ht="15" customHeight="1">
      <c r="B70" s="297"/>
      <c r="C70" s="303"/>
      <c r="D70" s="301" t="s">
        <v>846</v>
      </c>
      <c r="E70" s="301"/>
      <c r="F70" s="301"/>
      <c r="G70" s="301"/>
      <c r="H70" s="301"/>
      <c r="I70" s="301"/>
      <c r="J70" s="301"/>
      <c r="K70" s="299"/>
    </row>
    <row r="71" s="1" customFormat="1" ht="12.75" customHeight="1">
      <c r="B71" s="308"/>
      <c r="C71" s="309"/>
      <c r="D71" s="309"/>
      <c r="E71" s="309"/>
      <c r="F71" s="309"/>
      <c r="G71" s="309"/>
      <c r="H71" s="309"/>
      <c r="I71" s="309"/>
      <c r="J71" s="309"/>
      <c r="K71" s="310"/>
    </row>
    <row r="72" s="1" customFormat="1" ht="18.75" customHeight="1">
      <c r="B72" s="311"/>
      <c r="C72" s="311"/>
      <c r="D72" s="311"/>
      <c r="E72" s="311"/>
      <c r="F72" s="311"/>
      <c r="G72" s="311"/>
      <c r="H72" s="311"/>
      <c r="I72" s="311"/>
      <c r="J72" s="311"/>
      <c r="K72" s="312"/>
    </row>
    <row r="73" s="1" customFormat="1" ht="18.75" customHeight="1">
      <c r="B73" s="312"/>
      <c r="C73" s="312"/>
      <c r="D73" s="312"/>
      <c r="E73" s="312"/>
      <c r="F73" s="312"/>
      <c r="G73" s="312"/>
      <c r="H73" s="312"/>
      <c r="I73" s="312"/>
      <c r="J73" s="312"/>
      <c r="K73" s="312"/>
    </row>
    <row r="74" s="1" customFormat="1" ht="7.5" customHeight="1">
      <c r="B74" s="313"/>
      <c r="C74" s="314"/>
      <c r="D74" s="314"/>
      <c r="E74" s="314"/>
      <c r="F74" s="314"/>
      <c r="G74" s="314"/>
      <c r="H74" s="314"/>
      <c r="I74" s="314"/>
      <c r="J74" s="314"/>
      <c r="K74" s="315"/>
    </row>
    <row r="75" s="1" customFormat="1" ht="45" customHeight="1">
      <c r="B75" s="316"/>
      <c r="C75" s="317" t="s">
        <v>847</v>
      </c>
      <c r="D75" s="317"/>
      <c r="E75" s="317"/>
      <c r="F75" s="317"/>
      <c r="G75" s="317"/>
      <c r="H75" s="317"/>
      <c r="I75" s="317"/>
      <c r="J75" s="317"/>
      <c r="K75" s="318"/>
    </row>
    <row r="76" s="1" customFormat="1" ht="17.25" customHeight="1">
      <c r="B76" s="316"/>
      <c r="C76" s="319" t="s">
        <v>848</v>
      </c>
      <c r="D76" s="319"/>
      <c r="E76" s="319"/>
      <c r="F76" s="319" t="s">
        <v>849</v>
      </c>
      <c r="G76" s="320"/>
      <c r="H76" s="319" t="s">
        <v>52</v>
      </c>
      <c r="I76" s="319" t="s">
        <v>55</v>
      </c>
      <c r="J76" s="319" t="s">
        <v>850</v>
      </c>
      <c r="K76" s="318"/>
    </row>
    <row r="77" s="1" customFormat="1" ht="17.25" customHeight="1">
      <c r="B77" s="316"/>
      <c r="C77" s="321" t="s">
        <v>851</v>
      </c>
      <c r="D77" s="321"/>
      <c r="E77" s="321"/>
      <c r="F77" s="322" t="s">
        <v>852</v>
      </c>
      <c r="G77" s="323"/>
      <c r="H77" s="321"/>
      <c r="I77" s="321"/>
      <c r="J77" s="321" t="s">
        <v>853</v>
      </c>
      <c r="K77" s="318"/>
    </row>
    <row r="78" s="1" customFormat="1" ht="5.25" customHeight="1">
      <c r="B78" s="316"/>
      <c r="C78" s="324"/>
      <c r="D78" s="324"/>
      <c r="E78" s="324"/>
      <c r="F78" s="324"/>
      <c r="G78" s="325"/>
      <c r="H78" s="324"/>
      <c r="I78" s="324"/>
      <c r="J78" s="324"/>
      <c r="K78" s="318"/>
    </row>
    <row r="79" s="1" customFormat="1" ht="15" customHeight="1">
      <c r="B79" s="316"/>
      <c r="C79" s="304" t="s">
        <v>51</v>
      </c>
      <c r="D79" s="326"/>
      <c r="E79" s="326"/>
      <c r="F79" s="327" t="s">
        <v>854</v>
      </c>
      <c r="G79" s="328"/>
      <c r="H79" s="304" t="s">
        <v>855</v>
      </c>
      <c r="I79" s="304" t="s">
        <v>856</v>
      </c>
      <c r="J79" s="304">
        <v>20</v>
      </c>
      <c r="K79" s="318"/>
    </row>
    <row r="80" s="1" customFormat="1" ht="15" customHeight="1">
      <c r="B80" s="316"/>
      <c r="C80" s="304" t="s">
        <v>857</v>
      </c>
      <c r="D80" s="304"/>
      <c r="E80" s="304"/>
      <c r="F80" s="327" t="s">
        <v>854</v>
      </c>
      <c r="G80" s="328"/>
      <c r="H80" s="304" t="s">
        <v>858</v>
      </c>
      <c r="I80" s="304" t="s">
        <v>856</v>
      </c>
      <c r="J80" s="304">
        <v>120</v>
      </c>
      <c r="K80" s="318"/>
    </row>
    <row r="81" s="1" customFormat="1" ht="15" customHeight="1">
      <c r="B81" s="329"/>
      <c r="C81" s="304" t="s">
        <v>859</v>
      </c>
      <c r="D81" s="304"/>
      <c r="E81" s="304"/>
      <c r="F81" s="327" t="s">
        <v>860</v>
      </c>
      <c r="G81" s="328"/>
      <c r="H81" s="304" t="s">
        <v>861</v>
      </c>
      <c r="I81" s="304" t="s">
        <v>856</v>
      </c>
      <c r="J81" s="304">
        <v>50</v>
      </c>
      <c r="K81" s="318"/>
    </row>
    <row r="82" s="1" customFormat="1" ht="15" customHeight="1">
      <c r="B82" s="329"/>
      <c r="C82" s="304" t="s">
        <v>862</v>
      </c>
      <c r="D82" s="304"/>
      <c r="E82" s="304"/>
      <c r="F82" s="327" t="s">
        <v>854</v>
      </c>
      <c r="G82" s="328"/>
      <c r="H82" s="304" t="s">
        <v>863</v>
      </c>
      <c r="I82" s="304" t="s">
        <v>864</v>
      </c>
      <c r="J82" s="304"/>
      <c r="K82" s="318"/>
    </row>
    <row r="83" s="1" customFormat="1" ht="15" customHeight="1">
      <c r="B83" s="329"/>
      <c r="C83" s="330" t="s">
        <v>865</v>
      </c>
      <c r="D83" s="330"/>
      <c r="E83" s="330"/>
      <c r="F83" s="331" t="s">
        <v>860</v>
      </c>
      <c r="G83" s="330"/>
      <c r="H83" s="330" t="s">
        <v>866</v>
      </c>
      <c r="I83" s="330" t="s">
        <v>856</v>
      </c>
      <c r="J83" s="330">
        <v>15</v>
      </c>
      <c r="K83" s="318"/>
    </row>
    <row r="84" s="1" customFormat="1" ht="15" customHeight="1">
      <c r="B84" s="329"/>
      <c r="C84" s="330" t="s">
        <v>867</v>
      </c>
      <c r="D84" s="330"/>
      <c r="E84" s="330"/>
      <c r="F84" s="331" t="s">
        <v>860</v>
      </c>
      <c r="G84" s="330"/>
      <c r="H84" s="330" t="s">
        <v>868</v>
      </c>
      <c r="I84" s="330" t="s">
        <v>856</v>
      </c>
      <c r="J84" s="330">
        <v>15</v>
      </c>
      <c r="K84" s="318"/>
    </row>
    <row r="85" s="1" customFormat="1" ht="15" customHeight="1">
      <c r="B85" s="329"/>
      <c r="C85" s="330" t="s">
        <v>869</v>
      </c>
      <c r="D85" s="330"/>
      <c r="E85" s="330"/>
      <c r="F85" s="331" t="s">
        <v>860</v>
      </c>
      <c r="G85" s="330"/>
      <c r="H85" s="330" t="s">
        <v>870</v>
      </c>
      <c r="I85" s="330" t="s">
        <v>856</v>
      </c>
      <c r="J85" s="330">
        <v>20</v>
      </c>
      <c r="K85" s="318"/>
    </row>
    <row r="86" s="1" customFormat="1" ht="15" customHeight="1">
      <c r="B86" s="329"/>
      <c r="C86" s="330" t="s">
        <v>871</v>
      </c>
      <c r="D86" s="330"/>
      <c r="E86" s="330"/>
      <c r="F86" s="331" t="s">
        <v>860</v>
      </c>
      <c r="G86" s="330"/>
      <c r="H86" s="330" t="s">
        <v>872</v>
      </c>
      <c r="I86" s="330" t="s">
        <v>856</v>
      </c>
      <c r="J86" s="330">
        <v>20</v>
      </c>
      <c r="K86" s="318"/>
    </row>
    <row r="87" s="1" customFormat="1" ht="15" customHeight="1">
      <c r="B87" s="329"/>
      <c r="C87" s="304" t="s">
        <v>873</v>
      </c>
      <c r="D87" s="304"/>
      <c r="E87" s="304"/>
      <c r="F87" s="327" t="s">
        <v>860</v>
      </c>
      <c r="G87" s="328"/>
      <c r="H87" s="304" t="s">
        <v>874</v>
      </c>
      <c r="I87" s="304" t="s">
        <v>856</v>
      </c>
      <c r="J87" s="304">
        <v>50</v>
      </c>
      <c r="K87" s="318"/>
    </row>
    <row r="88" s="1" customFormat="1" ht="15" customHeight="1">
      <c r="B88" s="329"/>
      <c r="C88" s="304" t="s">
        <v>875</v>
      </c>
      <c r="D88" s="304"/>
      <c r="E88" s="304"/>
      <c r="F88" s="327" t="s">
        <v>860</v>
      </c>
      <c r="G88" s="328"/>
      <c r="H88" s="304" t="s">
        <v>876</v>
      </c>
      <c r="I88" s="304" t="s">
        <v>856</v>
      </c>
      <c r="J88" s="304">
        <v>20</v>
      </c>
      <c r="K88" s="318"/>
    </row>
    <row r="89" s="1" customFormat="1" ht="15" customHeight="1">
      <c r="B89" s="329"/>
      <c r="C89" s="304" t="s">
        <v>877</v>
      </c>
      <c r="D89" s="304"/>
      <c r="E89" s="304"/>
      <c r="F89" s="327" t="s">
        <v>860</v>
      </c>
      <c r="G89" s="328"/>
      <c r="H89" s="304" t="s">
        <v>878</v>
      </c>
      <c r="I89" s="304" t="s">
        <v>856</v>
      </c>
      <c r="J89" s="304">
        <v>20</v>
      </c>
      <c r="K89" s="318"/>
    </row>
    <row r="90" s="1" customFormat="1" ht="15" customHeight="1">
      <c r="B90" s="329"/>
      <c r="C90" s="304" t="s">
        <v>879</v>
      </c>
      <c r="D90" s="304"/>
      <c r="E90" s="304"/>
      <c r="F90" s="327" t="s">
        <v>860</v>
      </c>
      <c r="G90" s="328"/>
      <c r="H90" s="304" t="s">
        <v>880</v>
      </c>
      <c r="I90" s="304" t="s">
        <v>856</v>
      </c>
      <c r="J90" s="304">
        <v>50</v>
      </c>
      <c r="K90" s="318"/>
    </row>
    <row r="91" s="1" customFormat="1" ht="15" customHeight="1">
      <c r="B91" s="329"/>
      <c r="C91" s="304" t="s">
        <v>881</v>
      </c>
      <c r="D91" s="304"/>
      <c r="E91" s="304"/>
      <c r="F91" s="327" t="s">
        <v>860</v>
      </c>
      <c r="G91" s="328"/>
      <c r="H91" s="304" t="s">
        <v>881</v>
      </c>
      <c r="I91" s="304" t="s">
        <v>856</v>
      </c>
      <c r="J91" s="304">
        <v>50</v>
      </c>
      <c r="K91" s="318"/>
    </row>
    <row r="92" s="1" customFormat="1" ht="15" customHeight="1">
      <c r="B92" s="329"/>
      <c r="C92" s="304" t="s">
        <v>882</v>
      </c>
      <c r="D92" s="304"/>
      <c r="E92" s="304"/>
      <c r="F92" s="327" t="s">
        <v>860</v>
      </c>
      <c r="G92" s="328"/>
      <c r="H92" s="304" t="s">
        <v>883</v>
      </c>
      <c r="I92" s="304" t="s">
        <v>856</v>
      </c>
      <c r="J92" s="304">
        <v>255</v>
      </c>
      <c r="K92" s="318"/>
    </row>
    <row r="93" s="1" customFormat="1" ht="15" customHeight="1">
      <c r="B93" s="329"/>
      <c r="C93" s="304" t="s">
        <v>884</v>
      </c>
      <c r="D93" s="304"/>
      <c r="E93" s="304"/>
      <c r="F93" s="327" t="s">
        <v>854</v>
      </c>
      <c r="G93" s="328"/>
      <c r="H93" s="304" t="s">
        <v>885</v>
      </c>
      <c r="I93" s="304" t="s">
        <v>886</v>
      </c>
      <c r="J93" s="304"/>
      <c r="K93" s="318"/>
    </row>
    <row r="94" s="1" customFormat="1" ht="15" customHeight="1">
      <c r="B94" s="329"/>
      <c r="C94" s="304" t="s">
        <v>887</v>
      </c>
      <c r="D94" s="304"/>
      <c r="E94" s="304"/>
      <c r="F94" s="327" t="s">
        <v>854</v>
      </c>
      <c r="G94" s="328"/>
      <c r="H94" s="304" t="s">
        <v>888</v>
      </c>
      <c r="I94" s="304" t="s">
        <v>889</v>
      </c>
      <c r="J94" s="304"/>
      <c r="K94" s="318"/>
    </row>
    <row r="95" s="1" customFormat="1" ht="15" customHeight="1">
      <c r="B95" s="329"/>
      <c r="C95" s="304" t="s">
        <v>890</v>
      </c>
      <c r="D95" s="304"/>
      <c r="E95" s="304"/>
      <c r="F95" s="327" t="s">
        <v>854</v>
      </c>
      <c r="G95" s="328"/>
      <c r="H95" s="304" t="s">
        <v>890</v>
      </c>
      <c r="I95" s="304" t="s">
        <v>889</v>
      </c>
      <c r="J95" s="304"/>
      <c r="K95" s="318"/>
    </row>
    <row r="96" s="1" customFormat="1" ht="15" customHeight="1">
      <c r="B96" s="329"/>
      <c r="C96" s="304" t="s">
        <v>36</v>
      </c>
      <c r="D96" s="304"/>
      <c r="E96" s="304"/>
      <c r="F96" s="327" t="s">
        <v>854</v>
      </c>
      <c r="G96" s="328"/>
      <c r="H96" s="304" t="s">
        <v>891</v>
      </c>
      <c r="I96" s="304" t="s">
        <v>889</v>
      </c>
      <c r="J96" s="304"/>
      <c r="K96" s="318"/>
    </row>
    <row r="97" s="1" customFormat="1" ht="15" customHeight="1">
      <c r="B97" s="329"/>
      <c r="C97" s="304" t="s">
        <v>46</v>
      </c>
      <c r="D97" s="304"/>
      <c r="E97" s="304"/>
      <c r="F97" s="327" t="s">
        <v>854</v>
      </c>
      <c r="G97" s="328"/>
      <c r="H97" s="304" t="s">
        <v>892</v>
      </c>
      <c r="I97" s="304" t="s">
        <v>889</v>
      </c>
      <c r="J97" s="304"/>
      <c r="K97" s="318"/>
    </row>
    <row r="98" s="1" customFormat="1" ht="15" customHeight="1">
      <c r="B98" s="332"/>
      <c r="C98" s="333"/>
      <c r="D98" s="333"/>
      <c r="E98" s="333"/>
      <c r="F98" s="333"/>
      <c r="G98" s="333"/>
      <c r="H98" s="333"/>
      <c r="I98" s="333"/>
      <c r="J98" s="333"/>
      <c r="K98" s="334"/>
    </row>
    <row r="99" s="1" customFormat="1" ht="18.75" customHeight="1">
      <c r="B99" s="335"/>
      <c r="C99" s="336"/>
      <c r="D99" s="336"/>
      <c r="E99" s="336"/>
      <c r="F99" s="336"/>
      <c r="G99" s="336"/>
      <c r="H99" s="336"/>
      <c r="I99" s="336"/>
      <c r="J99" s="336"/>
      <c r="K99" s="335"/>
    </row>
    <row r="100" s="1" customFormat="1" ht="18.75" customHeight="1">
      <c r="B100" s="312"/>
      <c r="C100" s="312"/>
      <c r="D100" s="312"/>
      <c r="E100" s="312"/>
      <c r="F100" s="312"/>
      <c r="G100" s="312"/>
      <c r="H100" s="312"/>
      <c r="I100" s="312"/>
      <c r="J100" s="312"/>
      <c r="K100" s="312"/>
    </row>
    <row r="101" s="1" customFormat="1" ht="7.5" customHeight="1">
      <c r="B101" s="313"/>
      <c r="C101" s="314"/>
      <c r="D101" s="314"/>
      <c r="E101" s="314"/>
      <c r="F101" s="314"/>
      <c r="G101" s="314"/>
      <c r="H101" s="314"/>
      <c r="I101" s="314"/>
      <c r="J101" s="314"/>
      <c r="K101" s="315"/>
    </row>
    <row r="102" s="1" customFormat="1" ht="45" customHeight="1">
      <c r="B102" s="316"/>
      <c r="C102" s="317" t="s">
        <v>893</v>
      </c>
      <c r="D102" s="317"/>
      <c r="E102" s="317"/>
      <c r="F102" s="317"/>
      <c r="G102" s="317"/>
      <c r="H102" s="317"/>
      <c r="I102" s="317"/>
      <c r="J102" s="317"/>
      <c r="K102" s="318"/>
    </row>
    <row r="103" s="1" customFormat="1" ht="17.25" customHeight="1">
      <c r="B103" s="316"/>
      <c r="C103" s="319" t="s">
        <v>848</v>
      </c>
      <c r="D103" s="319"/>
      <c r="E103" s="319"/>
      <c r="F103" s="319" t="s">
        <v>849</v>
      </c>
      <c r="G103" s="320"/>
      <c r="H103" s="319" t="s">
        <v>52</v>
      </c>
      <c r="I103" s="319" t="s">
        <v>55</v>
      </c>
      <c r="J103" s="319" t="s">
        <v>850</v>
      </c>
      <c r="K103" s="318"/>
    </row>
    <row r="104" s="1" customFormat="1" ht="17.25" customHeight="1">
      <c r="B104" s="316"/>
      <c r="C104" s="321" t="s">
        <v>851</v>
      </c>
      <c r="D104" s="321"/>
      <c r="E104" s="321"/>
      <c r="F104" s="322" t="s">
        <v>852</v>
      </c>
      <c r="G104" s="323"/>
      <c r="H104" s="321"/>
      <c r="I104" s="321"/>
      <c r="J104" s="321" t="s">
        <v>853</v>
      </c>
      <c r="K104" s="318"/>
    </row>
    <row r="105" s="1" customFormat="1" ht="5.25" customHeight="1">
      <c r="B105" s="316"/>
      <c r="C105" s="319"/>
      <c r="D105" s="319"/>
      <c r="E105" s="319"/>
      <c r="F105" s="319"/>
      <c r="G105" s="337"/>
      <c r="H105" s="319"/>
      <c r="I105" s="319"/>
      <c r="J105" s="319"/>
      <c r="K105" s="318"/>
    </row>
    <row r="106" s="1" customFormat="1" ht="15" customHeight="1">
      <c r="B106" s="316"/>
      <c r="C106" s="304" t="s">
        <v>51</v>
      </c>
      <c r="D106" s="326"/>
      <c r="E106" s="326"/>
      <c r="F106" s="327" t="s">
        <v>854</v>
      </c>
      <c r="G106" s="304"/>
      <c r="H106" s="304" t="s">
        <v>894</v>
      </c>
      <c r="I106" s="304" t="s">
        <v>856</v>
      </c>
      <c r="J106" s="304">
        <v>20</v>
      </c>
      <c r="K106" s="318"/>
    </row>
    <row r="107" s="1" customFormat="1" ht="15" customHeight="1">
      <c r="B107" s="316"/>
      <c r="C107" s="304" t="s">
        <v>857</v>
      </c>
      <c r="D107" s="304"/>
      <c r="E107" s="304"/>
      <c r="F107" s="327" t="s">
        <v>854</v>
      </c>
      <c r="G107" s="304"/>
      <c r="H107" s="304" t="s">
        <v>894</v>
      </c>
      <c r="I107" s="304" t="s">
        <v>856</v>
      </c>
      <c r="J107" s="304">
        <v>120</v>
      </c>
      <c r="K107" s="318"/>
    </row>
    <row r="108" s="1" customFormat="1" ht="15" customHeight="1">
      <c r="B108" s="329"/>
      <c r="C108" s="304" t="s">
        <v>859</v>
      </c>
      <c r="D108" s="304"/>
      <c r="E108" s="304"/>
      <c r="F108" s="327" t="s">
        <v>860</v>
      </c>
      <c r="G108" s="304"/>
      <c r="H108" s="304" t="s">
        <v>894</v>
      </c>
      <c r="I108" s="304" t="s">
        <v>856</v>
      </c>
      <c r="J108" s="304">
        <v>50</v>
      </c>
      <c r="K108" s="318"/>
    </row>
    <row r="109" s="1" customFormat="1" ht="15" customHeight="1">
      <c r="B109" s="329"/>
      <c r="C109" s="304" t="s">
        <v>862</v>
      </c>
      <c r="D109" s="304"/>
      <c r="E109" s="304"/>
      <c r="F109" s="327" t="s">
        <v>854</v>
      </c>
      <c r="G109" s="304"/>
      <c r="H109" s="304" t="s">
        <v>894</v>
      </c>
      <c r="I109" s="304" t="s">
        <v>864</v>
      </c>
      <c r="J109" s="304"/>
      <c r="K109" s="318"/>
    </row>
    <row r="110" s="1" customFormat="1" ht="15" customHeight="1">
      <c r="B110" s="329"/>
      <c r="C110" s="304" t="s">
        <v>873</v>
      </c>
      <c r="D110" s="304"/>
      <c r="E110" s="304"/>
      <c r="F110" s="327" t="s">
        <v>860</v>
      </c>
      <c r="G110" s="304"/>
      <c r="H110" s="304" t="s">
        <v>894</v>
      </c>
      <c r="I110" s="304" t="s">
        <v>856</v>
      </c>
      <c r="J110" s="304">
        <v>50</v>
      </c>
      <c r="K110" s="318"/>
    </row>
    <row r="111" s="1" customFormat="1" ht="15" customHeight="1">
      <c r="B111" s="329"/>
      <c r="C111" s="304" t="s">
        <v>881</v>
      </c>
      <c r="D111" s="304"/>
      <c r="E111" s="304"/>
      <c r="F111" s="327" t="s">
        <v>860</v>
      </c>
      <c r="G111" s="304"/>
      <c r="H111" s="304" t="s">
        <v>894</v>
      </c>
      <c r="I111" s="304" t="s">
        <v>856</v>
      </c>
      <c r="J111" s="304">
        <v>50</v>
      </c>
      <c r="K111" s="318"/>
    </row>
    <row r="112" s="1" customFormat="1" ht="15" customHeight="1">
      <c r="B112" s="329"/>
      <c r="C112" s="304" t="s">
        <v>879</v>
      </c>
      <c r="D112" s="304"/>
      <c r="E112" s="304"/>
      <c r="F112" s="327" t="s">
        <v>860</v>
      </c>
      <c r="G112" s="304"/>
      <c r="H112" s="304" t="s">
        <v>894</v>
      </c>
      <c r="I112" s="304" t="s">
        <v>856</v>
      </c>
      <c r="J112" s="304">
        <v>50</v>
      </c>
      <c r="K112" s="318"/>
    </row>
    <row r="113" s="1" customFormat="1" ht="15" customHeight="1">
      <c r="B113" s="329"/>
      <c r="C113" s="304" t="s">
        <v>51</v>
      </c>
      <c r="D113" s="304"/>
      <c r="E113" s="304"/>
      <c r="F113" s="327" t="s">
        <v>854</v>
      </c>
      <c r="G113" s="304"/>
      <c r="H113" s="304" t="s">
        <v>895</v>
      </c>
      <c r="I113" s="304" t="s">
        <v>856</v>
      </c>
      <c r="J113" s="304">
        <v>20</v>
      </c>
      <c r="K113" s="318"/>
    </row>
    <row r="114" s="1" customFormat="1" ht="15" customHeight="1">
      <c r="B114" s="329"/>
      <c r="C114" s="304" t="s">
        <v>896</v>
      </c>
      <c r="D114" s="304"/>
      <c r="E114" s="304"/>
      <c r="F114" s="327" t="s">
        <v>854</v>
      </c>
      <c r="G114" s="304"/>
      <c r="H114" s="304" t="s">
        <v>897</v>
      </c>
      <c r="I114" s="304" t="s">
        <v>856</v>
      </c>
      <c r="J114" s="304">
        <v>120</v>
      </c>
      <c r="K114" s="318"/>
    </row>
    <row r="115" s="1" customFormat="1" ht="15" customHeight="1">
      <c r="B115" s="329"/>
      <c r="C115" s="304" t="s">
        <v>36</v>
      </c>
      <c r="D115" s="304"/>
      <c r="E115" s="304"/>
      <c r="F115" s="327" t="s">
        <v>854</v>
      </c>
      <c r="G115" s="304"/>
      <c r="H115" s="304" t="s">
        <v>898</v>
      </c>
      <c r="I115" s="304" t="s">
        <v>889</v>
      </c>
      <c r="J115" s="304"/>
      <c r="K115" s="318"/>
    </row>
    <row r="116" s="1" customFormat="1" ht="15" customHeight="1">
      <c r="B116" s="329"/>
      <c r="C116" s="304" t="s">
        <v>46</v>
      </c>
      <c r="D116" s="304"/>
      <c r="E116" s="304"/>
      <c r="F116" s="327" t="s">
        <v>854</v>
      </c>
      <c r="G116" s="304"/>
      <c r="H116" s="304" t="s">
        <v>899</v>
      </c>
      <c r="I116" s="304" t="s">
        <v>889</v>
      </c>
      <c r="J116" s="304"/>
      <c r="K116" s="318"/>
    </row>
    <row r="117" s="1" customFormat="1" ht="15" customHeight="1">
      <c r="B117" s="329"/>
      <c r="C117" s="304" t="s">
        <v>55</v>
      </c>
      <c r="D117" s="304"/>
      <c r="E117" s="304"/>
      <c r="F117" s="327" t="s">
        <v>854</v>
      </c>
      <c r="G117" s="304"/>
      <c r="H117" s="304" t="s">
        <v>900</v>
      </c>
      <c r="I117" s="304" t="s">
        <v>901</v>
      </c>
      <c r="J117" s="304"/>
      <c r="K117" s="318"/>
    </row>
    <row r="118" s="1" customFormat="1" ht="15" customHeight="1">
      <c r="B118" s="332"/>
      <c r="C118" s="338"/>
      <c r="D118" s="338"/>
      <c r="E118" s="338"/>
      <c r="F118" s="338"/>
      <c r="G118" s="338"/>
      <c r="H118" s="338"/>
      <c r="I118" s="338"/>
      <c r="J118" s="338"/>
      <c r="K118" s="334"/>
    </row>
    <row r="119" s="1" customFormat="1" ht="18.75" customHeight="1">
      <c r="B119" s="339"/>
      <c r="C119" s="340"/>
      <c r="D119" s="340"/>
      <c r="E119" s="340"/>
      <c r="F119" s="341"/>
      <c r="G119" s="340"/>
      <c r="H119" s="340"/>
      <c r="I119" s="340"/>
      <c r="J119" s="340"/>
      <c r="K119" s="339"/>
    </row>
    <row r="120" s="1" customFormat="1" ht="18.75" customHeight="1">
      <c r="B120" s="312"/>
      <c r="C120" s="312"/>
      <c r="D120" s="312"/>
      <c r="E120" s="312"/>
      <c r="F120" s="312"/>
      <c r="G120" s="312"/>
      <c r="H120" s="312"/>
      <c r="I120" s="312"/>
      <c r="J120" s="312"/>
      <c r="K120" s="312"/>
    </row>
    <row r="121" s="1" customFormat="1" ht="7.5" customHeight="1">
      <c r="B121" s="342"/>
      <c r="C121" s="343"/>
      <c r="D121" s="343"/>
      <c r="E121" s="343"/>
      <c r="F121" s="343"/>
      <c r="G121" s="343"/>
      <c r="H121" s="343"/>
      <c r="I121" s="343"/>
      <c r="J121" s="343"/>
      <c r="K121" s="344"/>
    </row>
    <row r="122" s="1" customFormat="1" ht="45" customHeight="1">
      <c r="B122" s="345"/>
      <c r="C122" s="295" t="s">
        <v>902</v>
      </c>
      <c r="D122" s="295"/>
      <c r="E122" s="295"/>
      <c r="F122" s="295"/>
      <c r="G122" s="295"/>
      <c r="H122" s="295"/>
      <c r="I122" s="295"/>
      <c r="J122" s="295"/>
      <c r="K122" s="346"/>
    </row>
    <row r="123" s="1" customFormat="1" ht="17.25" customHeight="1">
      <c r="B123" s="347"/>
      <c r="C123" s="319" t="s">
        <v>848</v>
      </c>
      <c r="D123" s="319"/>
      <c r="E123" s="319"/>
      <c r="F123" s="319" t="s">
        <v>849</v>
      </c>
      <c r="G123" s="320"/>
      <c r="H123" s="319" t="s">
        <v>52</v>
      </c>
      <c r="I123" s="319" t="s">
        <v>55</v>
      </c>
      <c r="J123" s="319" t="s">
        <v>850</v>
      </c>
      <c r="K123" s="348"/>
    </row>
    <row r="124" s="1" customFormat="1" ht="17.25" customHeight="1">
      <c r="B124" s="347"/>
      <c r="C124" s="321" t="s">
        <v>851</v>
      </c>
      <c r="D124" s="321"/>
      <c r="E124" s="321"/>
      <c r="F124" s="322" t="s">
        <v>852</v>
      </c>
      <c r="G124" s="323"/>
      <c r="H124" s="321"/>
      <c r="I124" s="321"/>
      <c r="J124" s="321" t="s">
        <v>853</v>
      </c>
      <c r="K124" s="348"/>
    </row>
    <row r="125" s="1" customFormat="1" ht="5.25" customHeight="1">
      <c r="B125" s="349"/>
      <c r="C125" s="324"/>
      <c r="D125" s="324"/>
      <c r="E125" s="324"/>
      <c r="F125" s="324"/>
      <c r="G125" s="350"/>
      <c r="H125" s="324"/>
      <c r="I125" s="324"/>
      <c r="J125" s="324"/>
      <c r="K125" s="351"/>
    </row>
    <row r="126" s="1" customFormat="1" ht="15" customHeight="1">
      <c r="B126" s="349"/>
      <c r="C126" s="304" t="s">
        <v>857</v>
      </c>
      <c r="D126" s="326"/>
      <c r="E126" s="326"/>
      <c r="F126" s="327" t="s">
        <v>854</v>
      </c>
      <c r="G126" s="304"/>
      <c r="H126" s="304" t="s">
        <v>894</v>
      </c>
      <c r="I126" s="304" t="s">
        <v>856</v>
      </c>
      <c r="J126" s="304">
        <v>120</v>
      </c>
      <c r="K126" s="352"/>
    </row>
    <row r="127" s="1" customFormat="1" ht="15" customHeight="1">
      <c r="B127" s="349"/>
      <c r="C127" s="304" t="s">
        <v>903</v>
      </c>
      <c r="D127" s="304"/>
      <c r="E127" s="304"/>
      <c r="F127" s="327" t="s">
        <v>854</v>
      </c>
      <c r="G127" s="304"/>
      <c r="H127" s="304" t="s">
        <v>904</v>
      </c>
      <c r="I127" s="304" t="s">
        <v>856</v>
      </c>
      <c r="J127" s="304" t="s">
        <v>905</v>
      </c>
      <c r="K127" s="352"/>
    </row>
    <row r="128" s="1" customFormat="1" ht="15" customHeight="1">
      <c r="B128" s="349"/>
      <c r="C128" s="304" t="s">
        <v>802</v>
      </c>
      <c r="D128" s="304"/>
      <c r="E128" s="304"/>
      <c r="F128" s="327" t="s">
        <v>854</v>
      </c>
      <c r="G128" s="304"/>
      <c r="H128" s="304" t="s">
        <v>906</v>
      </c>
      <c r="I128" s="304" t="s">
        <v>856</v>
      </c>
      <c r="J128" s="304" t="s">
        <v>905</v>
      </c>
      <c r="K128" s="352"/>
    </row>
    <row r="129" s="1" customFormat="1" ht="15" customHeight="1">
      <c r="B129" s="349"/>
      <c r="C129" s="304" t="s">
        <v>865</v>
      </c>
      <c r="D129" s="304"/>
      <c r="E129" s="304"/>
      <c r="F129" s="327" t="s">
        <v>860</v>
      </c>
      <c r="G129" s="304"/>
      <c r="H129" s="304" t="s">
        <v>866</v>
      </c>
      <c r="I129" s="304" t="s">
        <v>856</v>
      </c>
      <c r="J129" s="304">
        <v>15</v>
      </c>
      <c r="K129" s="352"/>
    </row>
    <row r="130" s="1" customFormat="1" ht="15" customHeight="1">
      <c r="B130" s="349"/>
      <c r="C130" s="330" t="s">
        <v>867</v>
      </c>
      <c r="D130" s="330"/>
      <c r="E130" s="330"/>
      <c r="F130" s="331" t="s">
        <v>860</v>
      </c>
      <c r="G130" s="330"/>
      <c r="H130" s="330" t="s">
        <v>868</v>
      </c>
      <c r="I130" s="330" t="s">
        <v>856</v>
      </c>
      <c r="J130" s="330">
        <v>15</v>
      </c>
      <c r="K130" s="352"/>
    </row>
    <row r="131" s="1" customFormat="1" ht="15" customHeight="1">
      <c r="B131" s="349"/>
      <c r="C131" s="330" t="s">
        <v>869</v>
      </c>
      <c r="D131" s="330"/>
      <c r="E131" s="330"/>
      <c r="F131" s="331" t="s">
        <v>860</v>
      </c>
      <c r="G131" s="330"/>
      <c r="H131" s="330" t="s">
        <v>870</v>
      </c>
      <c r="I131" s="330" t="s">
        <v>856</v>
      </c>
      <c r="J131" s="330">
        <v>20</v>
      </c>
      <c r="K131" s="352"/>
    </row>
    <row r="132" s="1" customFormat="1" ht="15" customHeight="1">
      <c r="B132" s="349"/>
      <c r="C132" s="330" t="s">
        <v>871</v>
      </c>
      <c r="D132" s="330"/>
      <c r="E132" s="330"/>
      <c r="F132" s="331" t="s">
        <v>860</v>
      </c>
      <c r="G132" s="330"/>
      <c r="H132" s="330" t="s">
        <v>872</v>
      </c>
      <c r="I132" s="330" t="s">
        <v>856</v>
      </c>
      <c r="J132" s="330">
        <v>20</v>
      </c>
      <c r="K132" s="352"/>
    </row>
    <row r="133" s="1" customFormat="1" ht="15" customHeight="1">
      <c r="B133" s="349"/>
      <c r="C133" s="304" t="s">
        <v>859</v>
      </c>
      <c r="D133" s="304"/>
      <c r="E133" s="304"/>
      <c r="F133" s="327" t="s">
        <v>860</v>
      </c>
      <c r="G133" s="304"/>
      <c r="H133" s="304" t="s">
        <v>894</v>
      </c>
      <c r="I133" s="304" t="s">
        <v>856</v>
      </c>
      <c r="J133" s="304">
        <v>50</v>
      </c>
      <c r="K133" s="352"/>
    </row>
    <row r="134" s="1" customFormat="1" ht="15" customHeight="1">
      <c r="B134" s="349"/>
      <c r="C134" s="304" t="s">
        <v>873</v>
      </c>
      <c r="D134" s="304"/>
      <c r="E134" s="304"/>
      <c r="F134" s="327" t="s">
        <v>860</v>
      </c>
      <c r="G134" s="304"/>
      <c r="H134" s="304" t="s">
        <v>894</v>
      </c>
      <c r="I134" s="304" t="s">
        <v>856</v>
      </c>
      <c r="J134" s="304">
        <v>50</v>
      </c>
      <c r="K134" s="352"/>
    </row>
    <row r="135" s="1" customFormat="1" ht="15" customHeight="1">
      <c r="B135" s="349"/>
      <c r="C135" s="304" t="s">
        <v>879</v>
      </c>
      <c r="D135" s="304"/>
      <c r="E135" s="304"/>
      <c r="F135" s="327" t="s">
        <v>860</v>
      </c>
      <c r="G135" s="304"/>
      <c r="H135" s="304" t="s">
        <v>894</v>
      </c>
      <c r="I135" s="304" t="s">
        <v>856</v>
      </c>
      <c r="J135" s="304">
        <v>50</v>
      </c>
      <c r="K135" s="352"/>
    </row>
    <row r="136" s="1" customFormat="1" ht="15" customHeight="1">
      <c r="B136" s="349"/>
      <c r="C136" s="304" t="s">
        <v>881</v>
      </c>
      <c r="D136" s="304"/>
      <c r="E136" s="304"/>
      <c r="F136" s="327" t="s">
        <v>860</v>
      </c>
      <c r="G136" s="304"/>
      <c r="H136" s="304" t="s">
        <v>894</v>
      </c>
      <c r="I136" s="304" t="s">
        <v>856</v>
      </c>
      <c r="J136" s="304">
        <v>50</v>
      </c>
      <c r="K136" s="352"/>
    </row>
    <row r="137" s="1" customFormat="1" ht="15" customHeight="1">
      <c r="B137" s="349"/>
      <c r="C137" s="304" t="s">
        <v>882</v>
      </c>
      <c r="D137" s="304"/>
      <c r="E137" s="304"/>
      <c r="F137" s="327" t="s">
        <v>860</v>
      </c>
      <c r="G137" s="304"/>
      <c r="H137" s="304" t="s">
        <v>907</v>
      </c>
      <c r="I137" s="304" t="s">
        <v>856</v>
      </c>
      <c r="J137" s="304">
        <v>255</v>
      </c>
      <c r="K137" s="352"/>
    </row>
    <row r="138" s="1" customFormat="1" ht="15" customHeight="1">
      <c r="B138" s="349"/>
      <c r="C138" s="304" t="s">
        <v>884</v>
      </c>
      <c r="D138" s="304"/>
      <c r="E138" s="304"/>
      <c r="F138" s="327" t="s">
        <v>854</v>
      </c>
      <c r="G138" s="304"/>
      <c r="H138" s="304" t="s">
        <v>908</v>
      </c>
      <c r="I138" s="304" t="s">
        <v>886</v>
      </c>
      <c r="J138" s="304"/>
      <c r="K138" s="352"/>
    </row>
    <row r="139" s="1" customFormat="1" ht="15" customHeight="1">
      <c r="B139" s="349"/>
      <c r="C139" s="304" t="s">
        <v>887</v>
      </c>
      <c r="D139" s="304"/>
      <c r="E139" s="304"/>
      <c r="F139" s="327" t="s">
        <v>854</v>
      </c>
      <c r="G139" s="304"/>
      <c r="H139" s="304" t="s">
        <v>909</v>
      </c>
      <c r="I139" s="304" t="s">
        <v>889</v>
      </c>
      <c r="J139" s="304"/>
      <c r="K139" s="352"/>
    </row>
    <row r="140" s="1" customFormat="1" ht="15" customHeight="1">
      <c r="B140" s="349"/>
      <c r="C140" s="304" t="s">
        <v>890</v>
      </c>
      <c r="D140" s="304"/>
      <c r="E140" s="304"/>
      <c r="F140" s="327" t="s">
        <v>854</v>
      </c>
      <c r="G140" s="304"/>
      <c r="H140" s="304" t="s">
        <v>890</v>
      </c>
      <c r="I140" s="304" t="s">
        <v>889</v>
      </c>
      <c r="J140" s="304"/>
      <c r="K140" s="352"/>
    </row>
    <row r="141" s="1" customFormat="1" ht="15" customHeight="1">
      <c r="B141" s="349"/>
      <c r="C141" s="304" t="s">
        <v>36</v>
      </c>
      <c r="D141" s="304"/>
      <c r="E141" s="304"/>
      <c r="F141" s="327" t="s">
        <v>854</v>
      </c>
      <c r="G141" s="304"/>
      <c r="H141" s="304" t="s">
        <v>910</v>
      </c>
      <c r="I141" s="304" t="s">
        <v>889</v>
      </c>
      <c r="J141" s="304"/>
      <c r="K141" s="352"/>
    </row>
    <row r="142" s="1" customFormat="1" ht="15" customHeight="1">
      <c r="B142" s="349"/>
      <c r="C142" s="304" t="s">
        <v>911</v>
      </c>
      <c r="D142" s="304"/>
      <c r="E142" s="304"/>
      <c r="F142" s="327" t="s">
        <v>854</v>
      </c>
      <c r="G142" s="304"/>
      <c r="H142" s="304" t="s">
        <v>912</v>
      </c>
      <c r="I142" s="304" t="s">
        <v>889</v>
      </c>
      <c r="J142" s="304"/>
      <c r="K142" s="352"/>
    </row>
    <row r="143" s="1" customFormat="1" ht="15" customHeight="1">
      <c r="B143" s="353"/>
      <c r="C143" s="354"/>
      <c r="D143" s="354"/>
      <c r="E143" s="354"/>
      <c r="F143" s="354"/>
      <c r="G143" s="354"/>
      <c r="H143" s="354"/>
      <c r="I143" s="354"/>
      <c r="J143" s="354"/>
      <c r="K143" s="355"/>
    </row>
    <row r="144" s="1" customFormat="1" ht="18.75" customHeight="1">
      <c r="B144" s="340"/>
      <c r="C144" s="340"/>
      <c r="D144" s="340"/>
      <c r="E144" s="340"/>
      <c r="F144" s="341"/>
      <c r="G144" s="340"/>
      <c r="H144" s="340"/>
      <c r="I144" s="340"/>
      <c r="J144" s="340"/>
      <c r="K144" s="340"/>
    </row>
    <row r="145" s="1" customFormat="1" ht="18.75" customHeight="1">
      <c r="B145" s="312"/>
      <c r="C145" s="312"/>
      <c r="D145" s="312"/>
      <c r="E145" s="312"/>
      <c r="F145" s="312"/>
      <c r="G145" s="312"/>
      <c r="H145" s="312"/>
      <c r="I145" s="312"/>
      <c r="J145" s="312"/>
      <c r="K145" s="312"/>
    </row>
    <row r="146" s="1" customFormat="1" ht="7.5" customHeight="1">
      <c r="B146" s="313"/>
      <c r="C146" s="314"/>
      <c r="D146" s="314"/>
      <c r="E146" s="314"/>
      <c r="F146" s="314"/>
      <c r="G146" s="314"/>
      <c r="H146" s="314"/>
      <c r="I146" s="314"/>
      <c r="J146" s="314"/>
      <c r="K146" s="315"/>
    </row>
    <row r="147" s="1" customFormat="1" ht="45" customHeight="1">
      <c r="B147" s="316"/>
      <c r="C147" s="317" t="s">
        <v>913</v>
      </c>
      <c r="D147" s="317"/>
      <c r="E147" s="317"/>
      <c r="F147" s="317"/>
      <c r="G147" s="317"/>
      <c r="H147" s="317"/>
      <c r="I147" s="317"/>
      <c r="J147" s="317"/>
      <c r="K147" s="318"/>
    </row>
    <row r="148" s="1" customFormat="1" ht="17.25" customHeight="1">
      <c r="B148" s="316"/>
      <c r="C148" s="319" t="s">
        <v>848</v>
      </c>
      <c r="D148" s="319"/>
      <c r="E148" s="319"/>
      <c r="F148" s="319" t="s">
        <v>849</v>
      </c>
      <c r="G148" s="320"/>
      <c r="H148" s="319" t="s">
        <v>52</v>
      </c>
      <c r="I148" s="319" t="s">
        <v>55</v>
      </c>
      <c r="J148" s="319" t="s">
        <v>850</v>
      </c>
      <c r="K148" s="318"/>
    </row>
    <row r="149" s="1" customFormat="1" ht="17.25" customHeight="1">
      <c r="B149" s="316"/>
      <c r="C149" s="321" t="s">
        <v>851</v>
      </c>
      <c r="D149" s="321"/>
      <c r="E149" s="321"/>
      <c r="F149" s="322" t="s">
        <v>852</v>
      </c>
      <c r="G149" s="323"/>
      <c r="H149" s="321"/>
      <c r="I149" s="321"/>
      <c r="J149" s="321" t="s">
        <v>853</v>
      </c>
      <c r="K149" s="318"/>
    </row>
    <row r="150" s="1" customFormat="1" ht="5.25" customHeight="1">
      <c r="B150" s="329"/>
      <c r="C150" s="324"/>
      <c r="D150" s="324"/>
      <c r="E150" s="324"/>
      <c r="F150" s="324"/>
      <c r="G150" s="325"/>
      <c r="H150" s="324"/>
      <c r="I150" s="324"/>
      <c r="J150" s="324"/>
      <c r="K150" s="352"/>
    </row>
    <row r="151" s="1" customFormat="1" ht="15" customHeight="1">
      <c r="B151" s="329"/>
      <c r="C151" s="356" t="s">
        <v>857</v>
      </c>
      <c r="D151" s="304"/>
      <c r="E151" s="304"/>
      <c r="F151" s="357" t="s">
        <v>854</v>
      </c>
      <c r="G151" s="304"/>
      <c r="H151" s="356" t="s">
        <v>894</v>
      </c>
      <c r="I151" s="356" t="s">
        <v>856</v>
      </c>
      <c r="J151" s="356">
        <v>120</v>
      </c>
      <c r="K151" s="352"/>
    </row>
    <row r="152" s="1" customFormat="1" ht="15" customHeight="1">
      <c r="B152" s="329"/>
      <c r="C152" s="356" t="s">
        <v>903</v>
      </c>
      <c r="D152" s="304"/>
      <c r="E152" s="304"/>
      <c r="F152" s="357" t="s">
        <v>854</v>
      </c>
      <c r="G152" s="304"/>
      <c r="H152" s="356" t="s">
        <v>914</v>
      </c>
      <c r="I152" s="356" t="s">
        <v>856</v>
      </c>
      <c r="J152" s="356" t="s">
        <v>905</v>
      </c>
      <c r="K152" s="352"/>
    </row>
    <row r="153" s="1" customFormat="1" ht="15" customHeight="1">
      <c r="B153" s="329"/>
      <c r="C153" s="356" t="s">
        <v>802</v>
      </c>
      <c r="D153" s="304"/>
      <c r="E153" s="304"/>
      <c r="F153" s="357" t="s">
        <v>854</v>
      </c>
      <c r="G153" s="304"/>
      <c r="H153" s="356" t="s">
        <v>915</v>
      </c>
      <c r="I153" s="356" t="s">
        <v>856</v>
      </c>
      <c r="J153" s="356" t="s">
        <v>905</v>
      </c>
      <c r="K153" s="352"/>
    </row>
    <row r="154" s="1" customFormat="1" ht="15" customHeight="1">
      <c r="B154" s="329"/>
      <c r="C154" s="356" t="s">
        <v>859</v>
      </c>
      <c r="D154" s="304"/>
      <c r="E154" s="304"/>
      <c r="F154" s="357" t="s">
        <v>860</v>
      </c>
      <c r="G154" s="304"/>
      <c r="H154" s="356" t="s">
        <v>894</v>
      </c>
      <c r="I154" s="356" t="s">
        <v>856</v>
      </c>
      <c r="J154" s="356">
        <v>50</v>
      </c>
      <c r="K154" s="352"/>
    </row>
    <row r="155" s="1" customFormat="1" ht="15" customHeight="1">
      <c r="B155" s="329"/>
      <c r="C155" s="356" t="s">
        <v>862</v>
      </c>
      <c r="D155" s="304"/>
      <c r="E155" s="304"/>
      <c r="F155" s="357" t="s">
        <v>854</v>
      </c>
      <c r="G155" s="304"/>
      <c r="H155" s="356" t="s">
        <v>894</v>
      </c>
      <c r="I155" s="356" t="s">
        <v>864</v>
      </c>
      <c r="J155" s="356"/>
      <c r="K155" s="352"/>
    </row>
    <row r="156" s="1" customFormat="1" ht="15" customHeight="1">
      <c r="B156" s="329"/>
      <c r="C156" s="356" t="s">
        <v>873</v>
      </c>
      <c r="D156" s="304"/>
      <c r="E156" s="304"/>
      <c r="F156" s="357" t="s">
        <v>860</v>
      </c>
      <c r="G156" s="304"/>
      <c r="H156" s="356" t="s">
        <v>894</v>
      </c>
      <c r="I156" s="356" t="s">
        <v>856</v>
      </c>
      <c r="J156" s="356">
        <v>50</v>
      </c>
      <c r="K156" s="352"/>
    </row>
    <row r="157" s="1" customFormat="1" ht="15" customHeight="1">
      <c r="B157" s="329"/>
      <c r="C157" s="356" t="s">
        <v>881</v>
      </c>
      <c r="D157" s="304"/>
      <c r="E157" s="304"/>
      <c r="F157" s="357" t="s">
        <v>860</v>
      </c>
      <c r="G157" s="304"/>
      <c r="H157" s="356" t="s">
        <v>894</v>
      </c>
      <c r="I157" s="356" t="s">
        <v>856</v>
      </c>
      <c r="J157" s="356">
        <v>50</v>
      </c>
      <c r="K157" s="352"/>
    </row>
    <row r="158" s="1" customFormat="1" ht="15" customHeight="1">
      <c r="B158" s="329"/>
      <c r="C158" s="356" t="s">
        <v>879</v>
      </c>
      <c r="D158" s="304"/>
      <c r="E158" s="304"/>
      <c r="F158" s="357" t="s">
        <v>860</v>
      </c>
      <c r="G158" s="304"/>
      <c r="H158" s="356" t="s">
        <v>894</v>
      </c>
      <c r="I158" s="356" t="s">
        <v>856</v>
      </c>
      <c r="J158" s="356">
        <v>50</v>
      </c>
      <c r="K158" s="352"/>
    </row>
    <row r="159" s="1" customFormat="1" ht="15" customHeight="1">
      <c r="B159" s="329"/>
      <c r="C159" s="356" t="s">
        <v>98</v>
      </c>
      <c r="D159" s="304"/>
      <c r="E159" s="304"/>
      <c r="F159" s="357" t="s">
        <v>854</v>
      </c>
      <c r="G159" s="304"/>
      <c r="H159" s="356" t="s">
        <v>916</v>
      </c>
      <c r="I159" s="356" t="s">
        <v>856</v>
      </c>
      <c r="J159" s="356" t="s">
        <v>917</v>
      </c>
      <c r="K159" s="352"/>
    </row>
    <row r="160" s="1" customFormat="1" ht="15" customHeight="1">
      <c r="B160" s="329"/>
      <c r="C160" s="356" t="s">
        <v>918</v>
      </c>
      <c r="D160" s="304"/>
      <c r="E160" s="304"/>
      <c r="F160" s="357" t="s">
        <v>854</v>
      </c>
      <c r="G160" s="304"/>
      <c r="H160" s="356" t="s">
        <v>919</v>
      </c>
      <c r="I160" s="356" t="s">
        <v>889</v>
      </c>
      <c r="J160" s="356"/>
      <c r="K160" s="352"/>
    </row>
    <row r="161" s="1" customFormat="1" ht="15" customHeight="1">
      <c r="B161" s="358"/>
      <c r="C161" s="338"/>
      <c r="D161" s="338"/>
      <c r="E161" s="338"/>
      <c r="F161" s="338"/>
      <c r="G161" s="338"/>
      <c r="H161" s="338"/>
      <c r="I161" s="338"/>
      <c r="J161" s="338"/>
      <c r="K161" s="359"/>
    </row>
    <row r="162" s="1" customFormat="1" ht="18.75" customHeight="1">
      <c r="B162" s="340"/>
      <c r="C162" s="350"/>
      <c r="D162" s="350"/>
      <c r="E162" s="350"/>
      <c r="F162" s="360"/>
      <c r="G162" s="350"/>
      <c r="H162" s="350"/>
      <c r="I162" s="350"/>
      <c r="J162" s="350"/>
      <c r="K162" s="340"/>
    </row>
    <row r="163" s="1" customFormat="1" ht="18.75" customHeight="1">
      <c r="B163" s="312"/>
      <c r="C163" s="312"/>
      <c r="D163" s="312"/>
      <c r="E163" s="312"/>
      <c r="F163" s="312"/>
      <c r="G163" s="312"/>
      <c r="H163" s="312"/>
      <c r="I163" s="312"/>
      <c r="J163" s="312"/>
      <c r="K163" s="312"/>
    </row>
    <row r="164" s="1" customFormat="1" ht="7.5" customHeight="1">
      <c r="B164" s="291"/>
      <c r="C164" s="292"/>
      <c r="D164" s="292"/>
      <c r="E164" s="292"/>
      <c r="F164" s="292"/>
      <c r="G164" s="292"/>
      <c r="H164" s="292"/>
      <c r="I164" s="292"/>
      <c r="J164" s="292"/>
      <c r="K164" s="293"/>
    </row>
    <row r="165" s="1" customFormat="1" ht="45" customHeight="1">
      <c r="B165" s="294"/>
      <c r="C165" s="295" t="s">
        <v>920</v>
      </c>
      <c r="D165" s="295"/>
      <c r="E165" s="295"/>
      <c r="F165" s="295"/>
      <c r="G165" s="295"/>
      <c r="H165" s="295"/>
      <c r="I165" s="295"/>
      <c r="J165" s="295"/>
      <c r="K165" s="296"/>
    </row>
    <row r="166" s="1" customFormat="1" ht="17.25" customHeight="1">
      <c r="B166" s="294"/>
      <c r="C166" s="319" t="s">
        <v>848</v>
      </c>
      <c r="D166" s="319"/>
      <c r="E166" s="319"/>
      <c r="F166" s="319" t="s">
        <v>849</v>
      </c>
      <c r="G166" s="361"/>
      <c r="H166" s="362" t="s">
        <v>52</v>
      </c>
      <c r="I166" s="362" t="s">
        <v>55</v>
      </c>
      <c r="J166" s="319" t="s">
        <v>850</v>
      </c>
      <c r="K166" s="296"/>
    </row>
    <row r="167" s="1" customFormat="1" ht="17.25" customHeight="1">
      <c r="B167" s="297"/>
      <c r="C167" s="321" t="s">
        <v>851</v>
      </c>
      <c r="D167" s="321"/>
      <c r="E167" s="321"/>
      <c r="F167" s="322" t="s">
        <v>852</v>
      </c>
      <c r="G167" s="363"/>
      <c r="H167" s="364"/>
      <c r="I167" s="364"/>
      <c r="J167" s="321" t="s">
        <v>853</v>
      </c>
      <c r="K167" s="299"/>
    </row>
    <row r="168" s="1" customFormat="1" ht="5.25" customHeight="1">
      <c r="B168" s="329"/>
      <c r="C168" s="324"/>
      <c r="D168" s="324"/>
      <c r="E168" s="324"/>
      <c r="F168" s="324"/>
      <c r="G168" s="325"/>
      <c r="H168" s="324"/>
      <c r="I168" s="324"/>
      <c r="J168" s="324"/>
      <c r="K168" s="352"/>
    </row>
    <row r="169" s="1" customFormat="1" ht="15" customHeight="1">
      <c r="B169" s="329"/>
      <c r="C169" s="304" t="s">
        <v>857</v>
      </c>
      <c r="D169" s="304"/>
      <c r="E169" s="304"/>
      <c r="F169" s="327" t="s">
        <v>854</v>
      </c>
      <c r="G169" s="304"/>
      <c r="H169" s="304" t="s">
        <v>894</v>
      </c>
      <c r="I169" s="304" t="s">
        <v>856</v>
      </c>
      <c r="J169" s="304">
        <v>120</v>
      </c>
      <c r="K169" s="352"/>
    </row>
    <row r="170" s="1" customFormat="1" ht="15" customHeight="1">
      <c r="B170" s="329"/>
      <c r="C170" s="304" t="s">
        <v>903</v>
      </c>
      <c r="D170" s="304"/>
      <c r="E170" s="304"/>
      <c r="F170" s="327" t="s">
        <v>854</v>
      </c>
      <c r="G170" s="304"/>
      <c r="H170" s="304" t="s">
        <v>904</v>
      </c>
      <c r="I170" s="304" t="s">
        <v>856</v>
      </c>
      <c r="J170" s="304" t="s">
        <v>905</v>
      </c>
      <c r="K170" s="352"/>
    </row>
    <row r="171" s="1" customFormat="1" ht="15" customHeight="1">
      <c r="B171" s="329"/>
      <c r="C171" s="304" t="s">
        <v>802</v>
      </c>
      <c r="D171" s="304"/>
      <c r="E171" s="304"/>
      <c r="F171" s="327" t="s">
        <v>854</v>
      </c>
      <c r="G171" s="304"/>
      <c r="H171" s="304" t="s">
        <v>921</v>
      </c>
      <c r="I171" s="304" t="s">
        <v>856</v>
      </c>
      <c r="J171" s="304" t="s">
        <v>905</v>
      </c>
      <c r="K171" s="352"/>
    </row>
    <row r="172" s="1" customFormat="1" ht="15" customHeight="1">
      <c r="B172" s="329"/>
      <c r="C172" s="304" t="s">
        <v>859</v>
      </c>
      <c r="D172" s="304"/>
      <c r="E172" s="304"/>
      <c r="F172" s="327" t="s">
        <v>860</v>
      </c>
      <c r="G172" s="304"/>
      <c r="H172" s="304" t="s">
        <v>921</v>
      </c>
      <c r="I172" s="304" t="s">
        <v>856</v>
      </c>
      <c r="J172" s="304">
        <v>50</v>
      </c>
      <c r="K172" s="352"/>
    </row>
    <row r="173" s="1" customFormat="1" ht="15" customHeight="1">
      <c r="B173" s="329"/>
      <c r="C173" s="304" t="s">
        <v>862</v>
      </c>
      <c r="D173" s="304"/>
      <c r="E173" s="304"/>
      <c r="F173" s="327" t="s">
        <v>854</v>
      </c>
      <c r="G173" s="304"/>
      <c r="H173" s="304" t="s">
        <v>921</v>
      </c>
      <c r="I173" s="304" t="s">
        <v>864</v>
      </c>
      <c r="J173" s="304"/>
      <c r="K173" s="352"/>
    </row>
    <row r="174" s="1" customFormat="1" ht="15" customHeight="1">
      <c r="B174" s="329"/>
      <c r="C174" s="304" t="s">
        <v>873</v>
      </c>
      <c r="D174" s="304"/>
      <c r="E174" s="304"/>
      <c r="F174" s="327" t="s">
        <v>860</v>
      </c>
      <c r="G174" s="304"/>
      <c r="H174" s="304" t="s">
        <v>921</v>
      </c>
      <c r="I174" s="304" t="s">
        <v>856</v>
      </c>
      <c r="J174" s="304">
        <v>50</v>
      </c>
      <c r="K174" s="352"/>
    </row>
    <row r="175" s="1" customFormat="1" ht="15" customHeight="1">
      <c r="B175" s="329"/>
      <c r="C175" s="304" t="s">
        <v>881</v>
      </c>
      <c r="D175" s="304"/>
      <c r="E175" s="304"/>
      <c r="F175" s="327" t="s">
        <v>860</v>
      </c>
      <c r="G175" s="304"/>
      <c r="H175" s="304" t="s">
        <v>921</v>
      </c>
      <c r="I175" s="304" t="s">
        <v>856</v>
      </c>
      <c r="J175" s="304">
        <v>50</v>
      </c>
      <c r="K175" s="352"/>
    </row>
    <row r="176" s="1" customFormat="1" ht="15" customHeight="1">
      <c r="B176" s="329"/>
      <c r="C176" s="304" t="s">
        <v>879</v>
      </c>
      <c r="D176" s="304"/>
      <c r="E176" s="304"/>
      <c r="F176" s="327" t="s">
        <v>860</v>
      </c>
      <c r="G176" s="304"/>
      <c r="H176" s="304" t="s">
        <v>921</v>
      </c>
      <c r="I176" s="304" t="s">
        <v>856</v>
      </c>
      <c r="J176" s="304">
        <v>50</v>
      </c>
      <c r="K176" s="352"/>
    </row>
    <row r="177" s="1" customFormat="1" ht="15" customHeight="1">
      <c r="B177" s="329"/>
      <c r="C177" s="304" t="s">
        <v>108</v>
      </c>
      <c r="D177" s="304"/>
      <c r="E177" s="304"/>
      <c r="F177" s="327" t="s">
        <v>854</v>
      </c>
      <c r="G177" s="304"/>
      <c r="H177" s="304" t="s">
        <v>922</v>
      </c>
      <c r="I177" s="304" t="s">
        <v>923</v>
      </c>
      <c r="J177" s="304"/>
      <c r="K177" s="352"/>
    </row>
    <row r="178" s="1" customFormat="1" ht="15" customHeight="1">
      <c r="B178" s="329"/>
      <c r="C178" s="304" t="s">
        <v>55</v>
      </c>
      <c r="D178" s="304"/>
      <c r="E178" s="304"/>
      <c r="F178" s="327" t="s">
        <v>854</v>
      </c>
      <c r="G178" s="304"/>
      <c r="H178" s="304" t="s">
        <v>924</v>
      </c>
      <c r="I178" s="304" t="s">
        <v>925</v>
      </c>
      <c r="J178" s="304">
        <v>1</v>
      </c>
      <c r="K178" s="352"/>
    </row>
    <row r="179" s="1" customFormat="1" ht="15" customHeight="1">
      <c r="B179" s="329"/>
      <c r="C179" s="304" t="s">
        <v>51</v>
      </c>
      <c r="D179" s="304"/>
      <c r="E179" s="304"/>
      <c r="F179" s="327" t="s">
        <v>854</v>
      </c>
      <c r="G179" s="304"/>
      <c r="H179" s="304" t="s">
        <v>926</v>
      </c>
      <c r="I179" s="304" t="s">
        <v>856</v>
      </c>
      <c r="J179" s="304">
        <v>20</v>
      </c>
      <c r="K179" s="352"/>
    </row>
    <row r="180" s="1" customFormat="1" ht="15" customHeight="1">
      <c r="B180" s="329"/>
      <c r="C180" s="304" t="s">
        <v>52</v>
      </c>
      <c r="D180" s="304"/>
      <c r="E180" s="304"/>
      <c r="F180" s="327" t="s">
        <v>854</v>
      </c>
      <c r="G180" s="304"/>
      <c r="H180" s="304" t="s">
        <v>927</v>
      </c>
      <c r="I180" s="304" t="s">
        <v>856</v>
      </c>
      <c r="J180" s="304">
        <v>255</v>
      </c>
      <c r="K180" s="352"/>
    </row>
    <row r="181" s="1" customFormat="1" ht="15" customHeight="1">
      <c r="B181" s="329"/>
      <c r="C181" s="304" t="s">
        <v>109</v>
      </c>
      <c r="D181" s="304"/>
      <c r="E181" s="304"/>
      <c r="F181" s="327" t="s">
        <v>854</v>
      </c>
      <c r="G181" s="304"/>
      <c r="H181" s="304" t="s">
        <v>818</v>
      </c>
      <c r="I181" s="304" t="s">
        <v>856</v>
      </c>
      <c r="J181" s="304">
        <v>10</v>
      </c>
      <c r="K181" s="352"/>
    </row>
    <row r="182" s="1" customFormat="1" ht="15" customHeight="1">
      <c r="B182" s="329"/>
      <c r="C182" s="304" t="s">
        <v>110</v>
      </c>
      <c r="D182" s="304"/>
      <c r="E182" s="304"/>
      <c r="F182" s="327" t="s">
        <v>854</v>
      </c>
      <c r="G182" s="304"/>
      <c r="H182" s="304" t="s">
        <v>928</v>
      </c>
      <c r="I182" s="304" t="s">
        <v>889</v>
      </c>
      <c r="J182" s="304"/>
      <c r="K182" s="352"/>
    </row>
    <row r="183" s="1" customFormat="1" ht="15" customHeight="1">
      <c r="B183" s="329"/>
      <c r="C183" s="304" t="s">
        <v>929</v>
      </c>
      <c r="D183" s="304"/>
      <c r="E183" s="304"/>
      <c r="F183" s="327" t="s">
        <v>854</v>
      </c>
      <c r="G183" s="304"/>
      <c r="H183" s="304" t="s">
        <v>930</v>
      </c>
      <c r="I183" s="304" t="s">
        <v>889</v>
      </c>
      <c r="J183" s="304"/>
      <c r="K183" s="352"/>
    </row>
    <row r="184" s="1" customFormat="1" ht="15" customHeight="1">
      <c r="B184" s="329"/>
      <c r="C184" s="304" t="s">
        <v>918</v>
      </c>
      <c r="D184" s="304"/>
      <c r="E184" s="304"/>
      <c r="F184" s="327" t="s">
        <v>854</v>
      </c>
      <c r="G184" s="304"/>
      <c r="H184" s="304" t="s">
        <v>931</v>
      </c>
      <c r="I184" s="304" t="s">
        <v>889</v>
      </c>
      <c r="J184" s="304"/>
      <c r="K184" s="352"/>
    </row>
    <row r="185" s="1" customFormat="1" ht="15" customHeight="1">
      <c r="B185" s="329"/>
      <c r="C185" s="304" t="s">
        <v>112</v>
      </c>
      <c r="D185" s="304"/>
      <c r="E185" s="304"/>
      <c r="F185" s="327" t="s">
        <v>860</v>
      </c>
      <c r="G185" s="304"/>
      <c r="H185" s="304" t="s">
        <v>932</v>
      </c>
      <c r="I185" s="304" t="s">
        <v>856</v>
      </c>
      <c r="J185" s="304">
        <v>50</v>
      </c>
      <c r="K185" s="352"/>
    </row>
    <row r="186" s="1" customFormat="1" ht="15" customHeight="1">
      <c r="B186" s="329"/>
      <c r="C186" s="304" t="s">
        <v>933</v>
      </c>
      <c r="D186" s="304"/>
      <c r="E186" s="304"/>
      <c r="F186" s="327" t="s">
        <v>860</v>
      </c>
      <c r="G186" s="304"/>
      <c r="H186" s="304" t="s">
        <v>934</v>
      </c>
      <c r="I186" s="304" t="s">
        <v>935</v>
      </c>
      <c r="J186" s="304"/>
      <c r="K186" s="352"/>
    </row>
    <row r="187" s="1" customFormat="1" ht="15" customHeight="1">
      <c r="B187" s="329"/>
      <c r="C187" s="304" t="s">
        <v>936</v>
      </c>
      <c r="D187" s="304"/>
      <c r="E187" s="304"/>
      <c r="F187" s="327" t="s">
        <v>860</v>
      </c>
      <c r="G187" s="304"/>
      <c r="H187" s="304" t="s">
        <v>937</v>
      </c>
      <c r="I187" s="304" t="s">
        <v>935</v>
      </c>
      <c r="J187" s="304"/>
      <c r="K187" s="352"/>
    </row>
    <row r="188" s="1" customFormat="1" ht="15" customHeight="1">
      <c r="B188" s="329"/>
      <c r="C188" s="304" t="s">
        <v>938</v>
      </c>
      <c r="D188" s="304"/>
      <c r="E188" s="304"/>
      <c r="F188" s="327" t="s">
        <v>860</v>
      </c>
      <c r="G188" s="304"/>
      <c r="H188" s="304" t="s">
        <v>939</v>
      </c>
      <c r="I188" s="304" t="s">
        <v>935</v>
      </c>
      <c r="J188" s="304"/>
      <c r="K188" s="352"/>
    </row>
    <row r="189" s="1" customFormat="1" ht="15" customHeight="1">
      <c r="B189" s="329"/>
      <c r="C189" s="365" t="s">
        <v>940</v>
      </c>
      <c r="D189" s="304"/>
      <c r="E189" s="304"/>
      <c r="F189" s="327" t="s">
        <v>860</v>
      </c>
      <c r="G189" s="304"/>
      <c r="H189" s="304" t="s">
        <v>941</v>
      </c>
      <c r="I189" s="304" t="s">
        <v>942</v>
      </c>
      <c r="J189" s="366" t="s">
        <v>943</v>
      </c>
      <c r="K189" s="352"/>
    </row>
    <row r="190" s="1" customFormat="1" ht="15" customHeight="1">
      <c r="B190" s="329"/>
      <c r="C190" s="365" t="s">
        <v>40</v>
      </c>
      <c r="D190" s="304"/>
      <c r="E190" s="304"/>
      <c r="F190" s="327" t="s">
        <v>854</v>
      </c>
      <c r="G190" s="304"/>
      <c r="H190" s="301" t="s">
        <v>944</v>
      </c>
      <c r="I190" s="304" t="s">
        <v>945</v>
      </c>
      <c r="J190" s="304"/>
      <c r="K190" s="352"/>
    </row>
    <row r="191" s="1" customFormat="1" ht="15" customHeight="1">
      <c r="B191" s="329"/>
      <c r="C191" s="365" t="s">
        <v>946</v>
      </c>
      <c r="D191" s="304"/>
      <c r="E191" s="304"/>
      <c r="F191" s="327" t="s">
        <v>854</v>
      </c>
      <c r="G191" s="304"/>
      <c r="H191" s="304" t="s">
        <v>947</v>
      </c>
      <c r="I191" s="304" t="s">
        <v>889</v>
      </c>
      <c r="J191" s="304"/>
      <c r="K191" s="352"/>
    </row>
    <row r="192" s="1" customFormat="1" ht="15" customHeight="1">
      <c r="B192" s="329"/>
      <c r="C192" s="365" t="s">
        <v>948</v>
      </c>
      <c r="D192" s="304"/>
      <c r="E192" s="304"/>
      <c r="F192" s="327" t="s">
        <v>854</v>
      </c>
      <c r="G192" s="304"/>
      <c r="H192" s="304" t="s">
        <v>949</v>
      </c>
      <c r="I192" s="304" t="s">
        <v>889</v>
      </c>
      <c r="J192" s="304"/>
      <c r="K192" s="352"/>
    </row>
    <row r="193" s="1" customFormat="1" ht="15" customHeight="1">
      <c r="B193" s="329"/>
      <c r="C193" s="365" t="s">
        <v>950</v>
      </c>
      <c r="D193" s="304"/>
      <c r="E193" s="304"/>
      <c r="F193" s="327" t="s">
        <v>860</v>
      </c>
      <c r="G193" s="304"/>
      <c r="H193" s="304" t="s">
        <v>951</v>
      </c>
      <c r="I193" s="304" t="s">
        <v>889</v>
      </c>
      <c r="J193" s="304"/>
      <c r="K193" s="352"/>
    </row>
    <row r="194" s="1" customFormat="1" ht="15" customHeight="1">
      <c r="B194" s="358"/>
      <c r="C194" s="367"/>
      <c r="D194" s="338"/>
      <c r="E194" s="338"/>
      <c r="F194" s="338"/>
      <c r="G194" s="338"/>
      <c r="H194" s="338"/>
      <c r="I194" s="338"/>
      <c r="J194" s="338"/>
      <c r="K194" s="359"/>
    </row>
    <row r="195" s="1" customFormat="1" ht="18.75" customHeight="1">
      <c r="B195" s="340"/>
      <c r="C195" s="350"/>
      <c r="D195" s="350"/>
      <c r="E195" s="350"/>
      <c r="F195" s="360"/>
      <c r="G195" s="350"/>
      <c r="H195" s="350"/>
      <c r="I195" s="350"/>
      <c r="J195" s="350"/>
      <c r="K195" s="340"/>
    </row>
    <row r="196" s="1" customFormat="1" ht="18.75" customHeight="1">
      <c r="B196" s="340"/>
      <c r="C196" s="350"/>
      <c r="D196" s="350"/>
      <c r="E196" s="350"/>
      <c r="F196" s="360"/>
      <c r="G196" s="350"/>
      <c r="H196" s="350"/>
      <c r="I196" s="350"/>
      <c r="J196" s="350"/>
      <c r="K196" s="340"/>
    </row>
    <row r="197" s="1" customFormat="1" ht="18.75" customHeight="1">
      <c r="B197" s="312"/>
      <c r="C197" s="312"/>
      <c r="D197" s="312"/>
      <c r="E197" s="312"/>
      <c r="F197" s="312"/>
      <c r="G197" s="312"/>
      <c r="H197" s="312"/>
      <c r="I197" s="312"/>
      <c r="J197" s="312"/>
      <c r="K197" s="312"/>
    </row>
    <row r="198" s="1" customFormat="1" ht="13.5">
      <c r="B198" s="291"/>
      <c r="C198" s="292"/>
      <c r="D198" s="292"/>
      <c r="E198" s="292"/>
      <c r="F198" s="292"/>
      <c r="G198" s="292"/>
      <c r="H198" s="292"/>
      <c r="I198" s="292"/>
      <c r="J198" s="292"/>
      <c r="K198" s="293"/>
    </row>
    <row r="199" s="1" customFormat="1" ht="21">
      <c r="B199" s="294"/>
      <c r="C199" s="295" t="s">
        <v>952</v>
      </c>
      <c r="D199" s="295"/>
      <c r="E199" s="295"/>
      <c r="F199" s="295"/>
      <c r="G199" s="295"/>
      <c r="H199" s="295"/>
      <c r="I199" s="295"/>
      <c r="J199" s="295"/>
      <c r="K199" s="296"/>
    </row>
    <row r="200" s="1" customFormat="1" ht="25.5" customHeight="1">
      <c r="B200" s="294"/>
      <c r="C200" s="368" t="s">
        <v>953</v>
      </c>
      <c r="D200" s="368"/>
      <c r="E200" s="368"/>
      <c r="F200" s="368" t="s">
        <v>954</v>
      </c>
      <c r="G200" s="369"/>
      <c r="H200" s="368" t="s">
        <v>955</v>
      </c>
      <c r="I200" s="368"/>
      <c r="J200" s="368"/>
      <c r="K200" s="296"/>
    </row>
    <row r="201" s="1" customFormat="1" ht="5.25" customHeight="1">
      <c r="B201" s="329"/>
      <c r="C201" s="324"/>
      <c r="D201" s="324"/>
      <c r="E201" s="324"/>
      <c r="F201" s="324"/>
      <c r="G201" s="350"/>
      <c r="H201" s="324"/>
      <c r="I201" s="324"/>
      <c r="J201" s="324"/>
      <c r="K201" s="352"/>
    </row>
    <row r="202" s="1" customFormat="1" ht="15" customHeight="1">
      <c r="B202" s="329"/>
      <c r="C202" s="304" t="s">
        <v>945</v>
      </c>
      <c r="D202" s="304"/>
      <c r="E202" s="304"/>
      <c r="F202" s="327" t="s">
        <v>41</v>
      </c>
      <c r="G202" s="304"/>
      <c r="H202" s="304" t="s">
        <v>956</v>
      </c>
      <c r="I202" s="304"/>
      <c r="J202" s="304"/>
      <c r="K202" s="352"/>
    </row>
    <row r="203" s="1" customFormat="1" ht="15" customHeight="1">
      <c r="B203" s="329"/>
      <c r="C203" s="304"/>
      <c r="D203" s="304"/>
      <c r="E203" s="304"/>
      <c r="F203" s="327" t="s">
        <v>42</v>
      </c>
      <c r="G203" s="304"/>
      <c r="H203" s="304" t="s">
        <v>957</v>
      </c>
      <c r="I203" s="304"/>
      <c r="J203" s="304"/>
      <c r="K203" s="352"/>
    </row>
    <row r="204" s="1" customFormat="1" ht="15" customHeight="1">
      <c r="B204" s="329"/>
      <c r="C204" s="304"/>
      <c r="D204" s="304"/>
      <c r="E204" s="304"/>
      <c r="F204" s="327" t="s">
        <v>45</v>
      </c>
      <c r="G204" s="304"/>
      <c r="H204" s="304" t="s">
        <v>958</v>
      </c>
      <c r="I204" s="304"/>
      <c r="J204" s="304"/>
      <c r="K204" s="352"/>
    </row>
    <row r="205" s="1" customFormat="1" ht="15" customHeight="1">
      <c r="B205" s="329"/>
      <c r="C205" s="304"/>
      <c r="D205" s="304"/>
      <c r="E205" s="304"/>
      <c r="F205" s="327" t="s">
        <v>43</v>
      </c>
      <c r="G205" s="304"/>
      <c r="H205" s="304" t="s">
        <v>959</v>
      </c>
      <c r="I205" s="304"/>
      <c r="J205" s="304"/>
      <c r="K205" s="352"/>
    </row>
    <row r="206" s="1" customFormat="1" ht="15" customHeight="1">
      <c r="B206" s="329"/>
      <c r="C206" s="304"/>
      <c r="D206" s="304"/>
      <c r="E206" s="304"/>
      <c r="F206" s="327" t="s">
        <v>44</v>
      </c>
      <c r="G206" s="304"/>
      <c r="H206" s="304" t="s">
        <v>960</v>
      </c>
      <c r="I206" s="304"/>
      <c r="J206" s="304"/>
      <c r="K206" s="352"/>
    </row>
    <row r="207" s="1" customFormat="1" ht="15" customHeight="1">
      <c r="B207" s="329"/>
      <c r="C207" s="304"/>
      <c r="D207" s="304"/>
      <c r="E207" s="304"/>
      <c r="F207" s="327"/>
      <c r="G207" s="304"/>
      <c r="H207" s="304"/>
      <c r="I207" s="304"/>
      <c r="J207" s="304"/>
      <c r="K207" s="352"/>
    </row>
    <row r="208" s="1" customFormat="1" ht="15" customHeight="1">
      <c r="B208" s="329"/>
      <c r="C208" s="304" t="s">
        <v>901</v>
      </c>
      <c r="D208" s="304"/>
      <c r="E208" s="304"/>
      <c r="F208" s="327" t="s">
        <v>77</v>
      </c>
      <c r="G208" s="304"/>
      <c r="H208" s="304" t="s">
        <v>961</v>
      </c>
      <c r="I208" s="304"/>
      <c r="J208" s="304"/>
      <c r="K208" s="352"/>
    </row>
    <row r="209" s="1" customFormat="1" ht="15" customHeight="1">
      <c r="B209" s="329"/>
      <c r="C209" s="304"/>
      <c r="D209" s="304"/>
      <c r="E209" s="304"/>
      <c r="F209" s="327" t="s">
        <v>797</v>
      </c>
      <c r="G209" s="304"/>
      <c r="H209" s="304" t="s">
        <v>798</v>
      </c>
      <c r="I209" s="304"/>
      <c r="J209" s="304"/>
      <c r="K209" s="352"/>
    </row>
    <row r="210" s="1" customFormat="1" ht="15" customHeight="1">
      <c r="B210" s="329"/>
      <c r="C210" s="304"/>
      <c r="D210" s="304"/>
      <c r="E210" s="304"/>
      <c r="F210" s="327" t="s">
        <v>795</v>
      </c>
      <c r="G210" s="304"/>
      <c r="H210" s="304" t="s">
        <v>962</v>
      </c>
      <c r="I210" s="304"/>
      <c r="J210" s="304"/>
      <c r="K210" s="352"/>
    </row>
    <row r="211" s="1" customFormat="1" ht="15" customHeight="1">
      <c r="B211" s="370"/>
      <c r="C211" s="304"/>
      <c r="D211" s="304"/>
      <c r="E211" s="304"/>
      <c r="F211" s="327" t="s">
        <v>92</v>
      </c>
      <c r="G211" s="365"/>
      <c r="H211" s="356" t="s">
        <v>799</v>
      </c>
      <c r="I211" s="356"/>
      <c r="J211" s="356"/>
      <c r="K211" s="371"/>
    </row>
    <row r="212" s="1" customFormat="1" ht="15" customHeight="1">
      <c r="B212" s="370"/>
      <c r="C212" s="304"/>
      <c r="D212" s="304"/>
      <c r="E212" s="304"/>
      <c r="F212" s="327" t="s">
        <v>800</v>
      </c>
      <c r="G212" s="365"/>
      <c r="H212" s="356" t="s">
        <v>963</v>
      </c>
      <c r="I212" s="356"/>
      <c r="J212" s="356"/>
      <c r="K212" s="371"/>
    </row>
    <row r="213" s="1" customFormat="1" ht="15" customHeight="1">
      <c r="B213" s="370"/>
      <c r="C213" s="304"/>
      <c r="D213" s="304"/>
      <c r="E213" s="304"/>
      <c r="F213" s="327"/>
      <c r="G213" s="365"/>
      <c r="H213" s="356"/>
      <c r="I213" s="356"/>
      <c r="J213" s="356"/>
      <c r="K213" s="371"/>
    </row>
    <row r="214" s="1" customFormat="1" ht="15" customHeight="1">
      <c r="B214" s="370"/>
      <c r="C214" s="304" t="s">
        <v>925</v>
      </c>
      <c r="D214" s="304"/>
      <c r="E214" s="304"/>
      <c r="F214" s="327">
        <v>1</v>
      </c>
      <c r="G214" s="365"/>
      <c r="H214" s="356" t="s">
        <v>964</v>
      </c>
      <c r="I214" s="356"/>
      <c r="J214" s="356"/>
      <c r="K214" s="371"/>
    </row>
    <row r="215" s="1" customFormat="1" ht="15" customHeight="1">
      <c r="B215" s="370"/>
      <c r="C215" s="304"/>
      <c r="D215" s="304"/>
      <c r="E215" s="304"/>
      <c r="F215" s="327">
        <v>2</v>
      </c>
      <c r="G215" s="365"/>
      <c r="H215" s="356" t="s">
        <v>965</v>
      </c>
      <c r="I215" s="356"/>
      <c r="J215" s="356"/>
      <c r="K215" s="371"/>
    </row>
    <row r="216" s="1" customFormat="1" ht="15" customHeight="1">
      <c r="B216" s="370"/>
      <c r="C216" s="304"/>
      <c r="D216" s="304"/>
      <c r="E216" s="304"/>
      <c r="F216" s="327">
        <v>3</v>
      </c>
      <c r="G216" s="365"/>
      <c r="H216" s="356" t="s">
        <v>966</v>
      </c>
      <c r="I216" s="356"/>
      <c r="J216" s="356"/>
      <c r="K216" s="371"/>
    </row>
    <row r="217" s="1" customFormat="1" ht="15" customHeight="1">
      <c r="B217" s="370"/>
      <c r="C217" s="304"/>
      <c r="D217" s="304"/>
      <c r="E217" s="304"/>
      <c r="F217" s="327">
        <v>4</v>
      </c>
      <c r="G217" s="365"/>
      <c r="H217" s="356" t="s">
        <v>967</v>
      </c>
      <c r="I217" s="356"/>
      <c r="J217" s="356"/>
      <c r="K217" s="371"/>
    </row>
    <row r="218" s="1" customFormat="1" ht="12.75" customHeight="1">
      <c r="B218" s="372"/>
      <c r="C218" s="373"/>
      <c r="D218" s="373"/>
      <c r="E218" s="373"/>
      <c r="F218" s="373"/>
      <c r="G218" s="373"/>
      <c r="H218" s="373"/>
      <c r="I218" s="373"/>
      <c r="J218" s="373"/>
      <c r="K218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Vítězslav Hráček</dc:creator>
  <cp:lastModifiedBy>Vítězslav Hráček</cp:lastModifiedBy>
  <dcterms:created xsi:type="dcterms:W3CDTF">2021-04-22T09:18:30Z</dcterms:created>
  <dcterms:modified xsi:type="dcterms:W3CDTF">2021-04-22T09:18:36Z</dcterms:modified>
</cp:coreProperties>
</file>